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0.50.0.10\まんのう町\A 総務課\A-02 財政・人事\@R07以降\001_調査・報告\R07\2026.03.02 【香川県自治振興課：313〆】令和６年度財政状況資料集の作成及び提出について\提出\"/>
    </mc:Choice>
  </mc:AlternateContent>
  <xr:revisionPtr revIDLastSave="0" documentId="13_ncr:1_{926F5DF3-59E3-4DE5-885D-101288638BC5}" xr6:coauthVersionLast="47" xr6:coauthVersionMax="47" xr10:uidLastSave="{00000000-0000-0000-0000-000000000000}"/>
  <bookViews>
    <workbookView xWindow="-120" yWindow="-120" windowWidth="38640" windowHeight="21120" tabRatio="72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1" i="12" l="1"/>
  <c r="AA30" i="12"/>
  <c r="AA29" i="12"/>
  <c r="AA28"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W35" i="10"/>
  <c r="BW36" i="10" s="1"/>
  <c r="BW37" i="10" s="1"/>
  <c r="BW38" i="10" s="1"/>
  <c r="BW39" i="10" s="1"/>
  <c r="BW40" i="10" s="1"/>
  <c r="BW41" i="10" s="1"/>
  <c r="BW42" i="10" s="1"/>
  <c r="BW43" i="10" s="1"/>
  <c r="BE35" i="10"/>
  <c r="AM35" i="10"/>
  <c r="C35" i="10"/>
  <c r="BW34" i="10"/>
  <c r="BE34" i="10"/>
  <c r="C34" i="10"/>
  <c r="U34" i="10" s="1"/>
  <c r="U35" i="10" s="1"/>
  <c r="U36" i="10" s="1"/>
  <c r="CO34" i="10" l="1"/>
  <c r="CO35" i="10" s="1"/>
  <c r="CO36" i="10" s="1"/>
  <c r="CO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<sst xmlns="http://schemas.openxmlformats.org/spreadsheetml/2006/main" count="1111" uniqueCount="569">
  <si>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</si>
  <si>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</si>
  <si>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</si>
  <si>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</si>
  <si>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</si>
  <si>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</si>
  <si>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</si>
  <si>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</si>
  <si>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</si>
  <si>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</si>
  <si>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</si>
  <si>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</si>
  <si>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</si>
  <si>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</si>
  <si>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</si>
  <si>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</si>
  <si>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</si>
  <si>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</si>
  <si>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</si>
  <si>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</si>
  <si>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</si>
  <si>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</si>
  <si>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</si>
  <si>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</si>
  <si>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</si>
  <si>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</si>
  <si>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</si>
  <si>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</si>
  <si>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</si>
  <si>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</si>
  <si>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</si>
  <si>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</si>
  <si>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</si>
  <si>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</si>
  <si>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</si>
  <si>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</si>
  <si>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</si>
  <si>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</si>
  <si>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</si>
  <si>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</si>
  <si>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</si>
  <si>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</si>
  <si>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</si>
  <si>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</si>
  <si>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</si>
  <si>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</si>
  <si>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</si>
  <si>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</si>
  <si>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</si>
  <si>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</si>
  <si>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</si>
  <si>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</si>
  <si>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</si>
  <si>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</si>
  <si>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</si>
  <si>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</si>
  <si>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</si>
  <si>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</si>
  <si>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</si>
  <si>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</si>
  <si>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</si>
  <si>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</si>
  <si>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</si>
  <si>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</si>
  <si>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</si>
  <si>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</si>
  <si>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</si>
  <si>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</si>
  <si>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</si>
  <si>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</si>
  <si>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</si>
  <si>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</si>
  <si>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</si>
  <si>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</si>
  <si>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</si>
  <si>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</si>
  <si>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</si>
  <si>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</si>
  <si>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</si>
  <si>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</si>
  <si>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</si>
  <si>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</si>
  <si>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</si>
  <si>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</si>
  <si>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</si>
  <si>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</si>
  <si>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</si>
  <si>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</si>
  <si>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</si>
  <si>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</si>
  <si>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</si>
  <si>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</si>
  <si>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</si>
  <si>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</si>
  <si>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まんのう町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</si>
  <si>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</si>
  <si>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</si>
  <si>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</si>
  <si>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</si>
  <si>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</si>
  <si>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</si>
  <si>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</si>
  <si>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</si>
  <si>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</si>
  <si>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</si>
  <si>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</si>
  <si>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</si>
  <si>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</si>
  <si>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</si>
  <si>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</si>
  <si>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</si>
  <si>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</si>
  <si>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</si>
  <si>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</si>
  <si>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</si>
  <si>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</si>
  <si>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</si>
  <si>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</si>
  <si>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</si>
  <si>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</si>
  <si>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</si>
  <si>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</si>
  <si>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</si>
  <si>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</si>
  <si>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</si>
  <si>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</si>
  <si>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</si>
  <si>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</si>
  <si>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</si>
  <si>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</si>
  <si>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</si>
  <si>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</si>
  <si>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</si>
  <si>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</si>
  <si>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</si>
  <si>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</si>
  <si>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</si>
  <si>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</si>
  <si>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</si>
  <si>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</si>
  <si>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</si>
  <si>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</si>
  <si>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</si>
  <si>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</si>
  <si>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</si>
  <si>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</si>
  <si>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</si>
  <si>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</si>
  <si>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</si>
  <si>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</si>
  <si>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</si>
  <si>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</si>
  <si>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</si>
  <si>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</si>
  <si>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</si>
  <si>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</si>
  <si>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</si>
  <si>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</si>
  <si>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</si>
  <si>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</si>
  <si>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</si>
  <si>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</si>
  <si>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</si>
  <si>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</si>
  <si>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</si>
  <si>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</si>
  <si>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</si>
  <si>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</si>
  <si>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</si>
  <si>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</si>
  <si>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</si>
  <si>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</si>
  <si>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</si>
  <si>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</si>
  <si>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</si>
  <si>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</si>
  <si>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</si>
  <si>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</si>
  <si>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</si>
  <si>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</si>
  <si>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</si>
  <si>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</si>
  <si>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</si>
  <si>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</si>
  <si>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</si>
  <si>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</si>
  <si>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</si>
  <si>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</si>
  <si>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</si>
  <si>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</si>
  <si>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</si>
  <si>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</si>
  <si>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</si>
  <si>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</si>
  <si>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</si>
  <si>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</si>
  <si>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</si>
  <si>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</si>
  <si>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</si>
  <si>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</si>
  <si>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</si>
  <si>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</si>
  <si>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</si>
  <si>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香川県まんのう町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</si>
  <si>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</si>
  <si>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</si>
  <si>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</si>
  <si>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</si>
  <si>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</si>
  <si>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</si>
  <si>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</si>
  <si>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</si>
  <si>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</si>
  <si>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</si>
  <si>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</si>
  <si>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</si>
  <si>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</si>
  <si>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</si>
  <si>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</si>
  <si>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</si>
  <si>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</si>
  <si>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</si>
  <si>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</si>
  <si>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</si>
  <si>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</si>
  <si>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</si>
  <si>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</si>
  <si>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</si>
  <si>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</si>
  <si>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</si>
  <si>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</si>
  <si>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</si>
  <si>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</si>
  <si>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</si>
  <si>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</si>
  <si>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</si>
  <si>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</si>
  <si>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</si>
  <si>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</si>
  <si>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</si>
  <si>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</si>
  <si>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</si>
  <si>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</si>
  <si>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</si>
  <si>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</si>
  <si>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</si>
  <si>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</si>
  <si>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</si>
  <si>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</si>
  <si>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</si>
  <si>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</si>
  <si>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</si>
  <si>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</si>
  <si>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</si>
  <si>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</si>
  <si>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</si>
  <si>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</si>
  <si>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</si>
  <si>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</si>
  <si>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</si>
  <si>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</si>
  <si>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</si>
  <si>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</si>
  <si>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</si>
  <si>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</si>
  <si>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</si>
  <si>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</si>
  <si>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</si>
  <si>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</si>
  <si>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</si>
  <si>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</si>
  <si>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</si>
  <si>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</si>
  <si>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</si>
  <si>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</si>
  <si>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</si>
  <si>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</si>
  <si>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</si>
  <si>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</si>
  <si>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</si>
  <si>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</si>
  <si>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</si>
  <si>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</si>
  <si>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</si>
  <si>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</si>
  <si>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</si>
  <si>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</si>
  <si>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</si>
  <si>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</si>
  <si>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</si>
  <si>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</si>
  <si>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</si>
  <si>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</si>
  <si>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</si>
  <si>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</si>
  <si>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</si>
  <si>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</si>
  <si>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</si>
  <si>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</si>
  <si>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</si>
  <si>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</si>
  <si>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</si>
  <si>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</si>
  <si>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</si>
  <si>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</si>
  <si>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</si>
  <si>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</si>
  <si>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</si>
  <si>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</si>
  <si>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</si>
  <si>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</si>
  <si>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</si>
  <si>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</si>
  <si>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</si>
  <si>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</si>
  <si>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</si>
  <si>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</si>
  <si>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</si>
  <si>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</si>
  <si>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</si>
  <si>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</si>
  <si>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</si>
  <si>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</si>
  <si>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</si>
  <si>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</si>
  <si>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</si>
  <si>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</si>
  <si>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</si>
  <si>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</si>
  <si>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</si>
  <si>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</si>
  <si>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</si>
  <si>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</si>
  <si>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</si>
  <si>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</si>
  <si>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</si>
  <si>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</si>
  <si>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</si>
  <si>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</si>
  <si>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</si>
  <si>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</si>
  <si>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</si>
  <si>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</si>
  <si>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</si>
  <si>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</si>
  <si>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</si>
  <si>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</si>
  <si>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</si>
  <si>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</si>
  <si>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</si>
  <si>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</si>
  <si>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</si>
  <si>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</si>
  <si>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</si>
  <si>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香川県まんのう町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</si>
  <si>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</si>
  <si>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</si>
  <si>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</si>
  <si>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</si>
  <si>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</si>
  <si>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</si>
  <si>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</si>
  <si>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</si>
  <si>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</si>
  <si>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</si>
  <si>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</si>
  <si>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</si>
  <si>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</si>
  <si>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</si>
  <si>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</si>
  <si>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</si>
  <si>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</si>
  <si>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</si>
  <si>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</si>
  <si>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</si>
  <si>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</si>
  <si>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</si>
  <si>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</si>
  <si>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</si>
  <si>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</si>
  <si>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</si>
  <si>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</si>
  <si>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</si>
  <si>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</si>
  <si>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</si>
  <si>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</si>
  <si>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</si>
  <si>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</si>
  <si>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</si>
  <si>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</si>
  <si>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</si>
  <si>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</si>
  <si>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</si>
  <si>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</si>
  <si>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</si>
  <si>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</si>
  <si>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</si>
  <si>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</si>
  <si>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</si>
  <si>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</si>
  <si>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</si>
  <si>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</si>
  <si>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</si>
  <si>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</si>
  <si>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</si>
  <si>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</si>
  <si>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</si>
  <si>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</si>
  <si>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</si>
  <si>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</si>
  <si>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</si>
  <si>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</si>
  <si>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</si>
  <si>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</si>
  <si>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</si>
  <si>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</si>
  <si>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</si>
  <si>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</si>
  <si>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</si>
  <si>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</si>
  <si>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</si>
  <si>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</si>
  <si>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</si>
  <si>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</si>
  <si>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</si>
  <si>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</si>
  <si>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</si>
  <si>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</si>
  <si>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</si>
  <si>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</si>
  <si>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</si>
  <si>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</si>
  <si>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</si>
  <si>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</si>
  <si>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</si>
  <si>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</si>
  <si>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</si>
  <si>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</si>
  <si>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</si>
  <si>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</si>
  <si>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</si>
  <si>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</si>
  <si>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</si>
  <si>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</si>
  <si>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</si>
  <si>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</si>
  <si>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</si>
  <si>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</si>
  <si>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</si>
  <si>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</si>
  <si>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</si>
  <si>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</si>
  <si>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</si>
  <si>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</si>
  <si>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</si>
  <si>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</si>
  <si>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</si>
  <si>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</si>
  <si>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</si>
  <si>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</si>
  <si>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</si>
  <si>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</si>
  <si>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</si>
  <si>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</si>
  <si>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</si>
  <si>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</si>
  <si>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</si>
  <si>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</si>
  <si>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</si>
  <si>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</si>
  <si>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</si>
  <si>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</si>
  <si>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</si>
  <si>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</si>
  <si>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</si>
  <si>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</si>
  <si>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</si>
  <si>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</si>
  <si>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</si>
  <si>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</si>
  <si>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</si>
  <si>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</si>
  <si>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</si>
  <si>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</si>
  <si>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</si>
  <si>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</si>
  <si>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</si>
  <si>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</si>
  <si>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</si>
  <si>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</si>
  <si>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</si>
  <si>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</si>
  <si>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</si>
  <si>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</si>
  <si>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</si>
  <si>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</si>
  <si>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</si>
  <si>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</si>
  <si>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</si>
  <si>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</si>
  <si>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</si>
  <si>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</si>
  <si>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</si>
  <si>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</si>
  <si>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</si>
  <si>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</si>
  <si>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</si>
  <si>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</si>
  <si>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</si>
  <si>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</si>
  <si>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</si>
  <si>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</si>
  <si>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</si>
  <si>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</si>
  <si>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</si>
  <si>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</si>
  <si>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</si>
  <si>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</si>
  <si>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</si>
  <si>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</si>
  <si>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</si>
  <si>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</si>
  <si>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</si>
  <si>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</si>
  <si>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</si>
  <si>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</si>
  <si>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</si>
  <si>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</si>
  <si>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5.39</t>
  </si>
  <si>
    <t>▲ 3.43</t>
  </si>
  <si>
    <t>▲ 0.96</t>
  </si>
  <si>
    <t>一般会計</t>
  </si>
  <si>
    <t>介護保険特別会計</t>
  </si>
  <si>
    <t>国民健康保険特別会計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</si>
  <si>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</si>
  <si>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</si>
  <si>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</si>
  <si>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</si>
  <si>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</si>
  <si>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</si>
  <si>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</si>
  <si>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</si>
  <si>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</si>
  <si>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まんのう町子ども未来夢基金</t>
  </si>
  <si>
    <t>まんのう町地域振興基金</t>
  </si>
  <si>
    <t>まんのう町地域福祉基金</t>
  </si>
  <si>
    <t>まんのう町学校教育施設整備基金</t>
  </si>
  <si>
    <t>まんのう町満濃中学校教育振興基金</t>
    <rPh sb="4" eb="5">
      <t>チョウ</t>
    </rPh>
    <rPh sb="5" eb="7">
      <t>マンノウ</t>
    </rPh>
    <rPh sb="7" eb="10">
      <t>チュウガッコウ</t>
    </rPh>
    <rPh sb="10" eb="12">
      <t>キョウイク</t>
    </rPh>
    <rPh sb="12" eb="14">
      <t>シンコウ</t>
    </rPh>
    <rPh sb="14" eb="16">
      <t>キキン</t>
    </rPh>
    <phoneticPr fontId="5"/>
  </si>
  <si>
    <t>仲多度南部消防組合</t>
  </si>
  <si>
    <t>香川県市町総合事務組合</t>
  </si>
  <si>
    <t>香川県後期高齢者医療広域連合（一般会計）</t>
  </si>
  <si>
    <t>香川県後期高齢者医療広域連合（後期高齢者医療事業）</t>
    <rPh sb="15" eb="17">
      <t>コウキ</t>
    </rPh>
    <rPh sb="17" eb="20">
      <t>コウレイシャ</t>
    </rPh>
    <rPh sb="20" eb="22">
      <t>イリョウ</t>
    </rPh>
    <rPh sb="22" eb="24">
      <t>ジギョウ</t>
    </rPh>
    <phoneticPr fontId="5"/>
  </si>
  <si>
    <t>中讃広域行政事務組合（一般会計）</t>
    <rPh sb="11" eb="13">
      <t>イッパン</t>
    </rPh>
    <rPh sb="13" eb="15">
      <t>カイケイ</t>
    </rPh>
    <phoneticPr fontId="5"/>
  </si>
  <si>
    <t>中讃広域行政事務組合（仲善クリーンセンター）</t>
    <rPh sb="0" eb="1">
      <t>チュウ</t>
    </rPh>
    <rPh sb="1" eb="2">
      <t>サン</t>
    </rPh>
    <rPh sb="2" eb="4">
      <t>コウイキ</t>
    </rPh>
    <rPh sb="4" eb="6">
      <t>ギョウセイ</t>
    </rPh>
    <rPh sb="6" eb="8">
      <t>ジム</t>
    </rPh>
    <rPh sb="8" eb="10">
      <t>クミアイ</t>
    </rPh>
    <rPh sb="11" eb="12">
      <t>チュウ</t>
    </rPh>
    <rPh sb="12" eb="13">
      <t>ゼン</t>
    </rPh>
    <phoneticPr fontId="5"/>
  </si>
  <si>
    <t>中讃広域行政事務組合（瀬戸グリーンセンター）</t>
    <rPh sb="0" eb="1">
      <t>チュウ</t>
    </rPh>
    <rPh sb="1" eb="2">
      <t>サン</t>
    </rPh>
    <rPh sb="2" eb="4">
      <t>コウイキ</t>
    </rPh>
    <rPh sb="4" eb="6">
      <t>ギョウセイ</t>
    </rPh>
    <rPh sb="6" eb="8">
      <t>ジム</t>
    </rPh>
    <rPh sb="8" eb="10">
      <t>クミアイ</t>
    </rPh>
    <rPh sb="11" eb="13">
      <t>セト</t>
    </rPh>
    <phoneticPr fontId="5"/>
  </si>
  <si>
    <t>中讃広域行政事務組合（クリントピア丸亀）</t>
    <rPh sb="0" eb="1">
      <t>チュウ</t>
    </rPh>
    <rPh sb="1" eb="2">
      <t>サン</t>
    </rPh>
    <rPh sb="2" eb="4">
      <t>コウイキ</t>
    </rPh>
    <rPh sb="4" eb="6">
      <t>ギョウセイ</t>
    </rPh>
    <rPh sb="6" eb="8">
      <t>ジム</t>
    </rPh>
    <rPh sb="8" eb="10">
      <t>クミアイ</t>
    </rPh>
    <rPh sb="17" eb="19">
      <t>マルガメ</t>
    </rPh>
    <phoneticPr fontId="5"/>
  </si>
  <si>
    <t>まんのう町外二ヶ市町(十郷地区)山林組合</t>
  </si>
  <si>
    <t>まんのう町外三ヶ市町(七箇地区)山林組合</t>
  </si>
  <si>
    <t>まんのう町外三ヶ市町山林組合</t>
  </si>
  <si>
    <t>香川県広域水道企業団（水道事業会計）</t>
    <rPh sb="0" eb="3">
      <t>カガワケン</t>
    </rPh>
    <rPh sb="3" eb="5">
      <t>コウイキ</t>
    </rPh>
    <rPh sb="5" eb="7">
      <t>スイドウ</t>
    </rPh>
    <rPh sb="7" eb="9">
      <t>キギョウ</t>
    </rPh>
    <rPh sb="9" eb="10">
      <t>ダン</t>
    </rPh>
    <rPh sb="11" eb="13">
      <t>スイドウ</t>
    </rPh>
    <rPh sb="13" eb="15">
      <t>ジギョウ</t>
    </rPh>
    <rPh sb="15" eb="17">
      <t>カイケイ</t>
    </rPh>
    <phoneticPr fontId="2"/>
  </si>
  <si>
    <t>香川県広域水道企業団（工業用水道事業会計）</t>
    <rPh sb="0" eb="3">
      <t>カガワケン</t>
    </rPh>
    <rPh sb="3" eb="5">
      <t>コウイキ</t>
    </rPh>
    <rPh sb="5" eb="7">
      <t>スイドウ</t>
    </rPh>
    <rPh sb="7" eb="9">
      <t>キギョウ</t>
    </rPh>
    <rPh sb="9" eb="10">
      <t>ダン</t>
    </rPh>
    <rPh sb="11" eb="14">
      <t>コウギョウヨウ</t>
    </rPh>
    <rPh sb="14" eb="16">
      <t>スイドウ</t>
    </rPh>
    <rPh sb="16" eb="18">
      <t>ジギョウ</t>
    </rPh>
    <rPh sb="18" eb="20">
      <t>カイケイ</t>
    </rPh>
    <phoneticPr fontId="2"/>
  </si>
  <si>
    <t>（一財）ことなみ振興公社</t>
    <rPh sb="1" eb="3">
      <t>イチザイ</t>
    </rPh>
    <phoneticPr fontId="38"/>
  </si>
  <si>
    <t>㈲仲南振興公社</t>
  </si>
  <si>
    <t>㈱グリーンパークまんのう</t>
  </si>
  <si>
    <t>まんのう町土地開発公社</t>
  </si>
  <si>
    <t>-</t>
    <phoneticPr fontId="2"/>
  </si>
  <si>
    <t>香川県中部ボートレース事業組合</t>
    <phoneticPr fontId="2"/>
  </si>
  <si>
    <t>法適用企業</t>
    <rPh sb="0" eb="1">
      <t>ホウ</t>
    </rPh>
    <rPh sb="1" eb="3">
      <t>テキヨウ</t>
    </rPh>
    <rPh sb="3" eb="5">
      <t>キギョウ</t>
    </rPh>
    <phoneticPr fontId="2"/>
  </si>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</sst>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99C6-45DB-8D41-4009A26C142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117638</c:v>
                </c:pt>
                <c:pt idx="1">
                  <c:v>98086</c:v>
                </c:pt>
                <c:pt idx="2">
                  <c:v>119629</c:v>
                </c:pt>
                <c:pt idx="3">
                  <c:v>90230</c:v>
                </c:pt>
                <c:pt idx="4">
                  <c:v>79247</c:v>
                </c:pt>
              </c:numCache>
            </c:numRef>
          </c:val>
          <c:smooth val="0"/>
          <c:extLst>
            <c:ext xmlns:c16="http://schemas.microsoft.com/office/drawing/2014/chart" uri="{C3380CC4-5D6E-409C-BE32-E72D297353CC}">
              <c16:uniqueId val="{00000001-99C6-45DB-8D41-4009A26C142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5.24</c:v>
                </c:pt>
                <c:pt idx="1">
                  <c:v>4.59</c:v>
                </c:pt>
                <c:pt idx="2">
                  <c:v>5.48</c:v>
                </c:pt>
                <c:pt idx="3">
                  <c:v>4.38</c:v>
                </c:pt>
                <c:pt idx="4">
                  <c:v>3.37</c:v>
                </c:pt>
              </c:numCache>
            </c:numRef>
          </c:val>
          <c:extLst>
            <c:ext xmlns:c16="http://schemas.microsoft.com/office/drawing/2014/chart" uri="{C3380CC4-5D6E-409C-BE32-E72D297353CC}">
              <c16:uniqueId val="{00000000-E4C1-45CC-AD45-1F69552AB0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39.31</c:v>
                </c:pt>
                <c:pt idx="1">
                  <c:v>41.54</c:v>
                </c:pt>
                <c:pt idx="2">
                  <c:v>39.549999999999997</c:v>
                </c:pt>
                <c:pt idx="3">
                  <c:v>39.39</c:v>
                </c:pt>
                <c:pt idx="4">
                  <c:v>42.52</c:v>
                </c:pt>
              </c:numCache>
            </c:numRef>
          </c:val>
          <c:extLst>
            <c:ext xmlns:c16="http://schemas.microsoft.com/office/drawing/2014/chart" uri="{C3380CC4-5D6E-409C-BE32-E72D297353CC}">
              <c16:uniqueId val="{00000001-E4C1-45CC-AD45-1F69552AB0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-5.39</c:v>
                </c:pt>
                <c:pt idx="1">
                  <c:v>3.6</c:v>
                </c:pt>
                <c:pt idx="2">
                  <c:v>-3.43</c:v>
                </c:pt>
                <c:pt idx="3">
                  <c:v>-0.96</c:v>
                </c:pt>
                <c:pt idx="4">
                  <c:v>2.76</c:v>
                </c:pt>
              </c:numCache>
            </c:numRef>
          </c:val>
          <c:smooth val="0"/>
          <c:extLst>
            <c:ext xmlns:c16="http://schemas.microsoft.com/office/drawing/2014/chart" uri="{C3380CC4-5D6E-409C-BE32-E72D297353CC}">
              <c16:uniqueId val="{00000002-E4C1-45CC-AD45-1F69552AB0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0.11</c:v>
                </c:pt>
                <c:pt idx="2">
                  <c:v>#N/A</c:v>
                </c:pt>
                <c:pt idx="3">
                  <c:v>0.08</c:v>
                </c:pt>
                <c:pt idx="4">
                  <c:v>#N/A</c:v>
                </c:pt>
                <c:pt idx="5">
                  <c:v>0.02</c:v>
                </c:pt>
                <c:pt idx="6">
                  <c:v>#N/A</c:v>
                </c:pt>
                <c:pt idx="7">
                  <c:v>0.11</c:v>
                </c:pt>
                <c:pt idx="8">
                  <c:v>0</c:v>
                </c:pt>
                <c:pt idx="9">
                  <c:v>0</c:v>
                </c:pt>
              </c:numCache>
            </c:numRef>
          </c:val>
          <c:extLst>
            <c:ext xmlns:c16="http://schemas.microsoft.com/office/drawing/2014/chart" uri="{C3380CC4-5D6E-409C-BE32-E72D297353CC}">
              <c16:uniqueId val="{00000000-7EA2-497B-BBB3-63A12BCC5C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A2-497B-BBB3-63A12BCC5CA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EA2-497B-BBB3-63A12BCC5CA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EA2-497B-BBB3-63A12BCC5CA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EA2-497B-BBB3-63A12BCC5CA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0.09</c:v>
                </c:pt>
                <c:pt idx="2">
                  <c:v>#N/A</c:v>
                </c:pt>
                <c:pt idx="3">
                  <c:v>0.03</c:v>
                </c:pt>
                <c:pt idx="4">
                  <c:v>#N/A</c:v>
                </c:pt>
                <c:pt idx="5">
                  <c:v>0.09</c:v>
                </c:pt>
                <c:pt idx="6">
                  <c:v>#N/A</c:v>
                </c:pt>
                <c:pt idx="7">
                  <c:v>0.15</c:v>
                </c:pt>
                <c:pt idx="8">
                  <c:v>#N/A</c:v>
                </c:pt>
                <c:pt idx="9">
                  <c:v>0.13</c:v>
                </c:pt>
              </c:numCache>
            </c:numRef>
          </c:val>
          <c:extLst>
            <c:ext xmlns:c16="http://schemas.microsoft.com/office/drawing/2014/chart" uri="{C3380CC4-5D6E-409C-BE32-E72D297353CC}">
              <c16:uniqueId val="{00000005-7EA2-497B-BBB3-63A12BCC5CA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0.19</c:v>
                </c:pt>
              </c:numCache>
            </c:numRef>
          </c:val>
          <c:extLst>
            <c:ext xmlns:c16="http://schemas.microsoft.com/office/drawing/2014/chart" uri="{C3380CC4-5D6E-409C-BE32-E72D297353CC}">
              <c16:uniqueId val="{00000006-7EA2-497B-BBB3-63A12BCC5CA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1.44</c:v>
                </c:pt>
                <c:pt idx="2">
                  <c:v>#N/A</c:v>
                </c:pt>
                <c:pt idx="3">
                  <c:v>1.7</c:v>
                </c:pt>
                <c:pt idx="4">
                  <c:v>#N/A</c:v>
                </c:pt>
                <c:pt idx="5">
                  <c:v>0.44</c:v>
                </c:pt>
                <c:pt idx="6">
                  <c:v>#N/A</c:v>
                </c:pt>
                <c:pt idx="7">
                  <c:v>0.23</c:v>
                </c:pt>
                <c:pt idx="8">
                  <c:v>#N/A</c:v>
                </c:pt>
                <c:pt idx="9">
                  <c:v>0.5</c:v>
                </c:pt>
              </c:numCache>
            </c:numRef>
          </c:val>
          <c:extLst>
            <c:ext xmlns:c16="http://schemas.microsoft.com/office/drawing/2014/chart" uri="{C3380CC4-5D6E-409C-BE32-E72D297353CC}">
              <c16:uniqueId val="{00000007-7EA2-497B-BBB3-63A12BCC5CA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0.05</c:v>
                </c:pt>
                <c:pt idx="2">
                  <c:v>#N/A</c:v>
                </c:pt>
                <c:pt idx="3">
                  <c:v>0.1</c:v>
                </c:pt>
                <c:pt idx="4">
                  <c:v>#N/A</c:v>
                </c:pt>
                <c:pt idx="5">
                  <c:v>0.62</c:v>
                </c:pt>
                <c:pt idx="6">
                  <c:v>#N/A</c:v>
                </c:pt>
                <c:pt idx="7">
                  <c:v>1.87</c:v>
                </c:pt>
                <c:pt idx="8">
                  <c:v>#N/A</c:v>
                </c:pt>
                <c:pt idx="9">
                  <c:v>2.1</c:v>
                </c:pt>
              </c:numCache>
            </c:numRef>
          </c:val>
          <c:extLst>
            <c:ext xmlns:c16="http://schemas.microsoft.com/office/drawing/2014/chart" uri="{C3380CC4-5D6E-409C-BE32-E72D297353CC}">
              <c16:uniqueId val="{00000008-7EA2-497B-BBB3-63A12BCC5CA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6.66</c:v>
                </c:pt>
                <c:pt idx="2">
                  <c:v>#N/A</c:v>
                </c:pt>
                <c:pt idx="3">
                  <c:v>6.05</c:v>
                </c:pt>
                <c:pt idx="4">
                  <c:v>#N/A</c:v>
                </c:pt>
                <c:pt idx="5">
                  <c:v>7.14</c:v>
                </c:pt>
                <c:pt idx="6">
                  <c:v>#N/A</c:v>
                </c:pt>
                <c:pt idx="7">
                  <c:v>6.16</c:v>
                </c:pt>
                <c:pt idx="8">
                  <c:v>#N/A</c:v>
                </c:pt>
                <c:pt idx="9">
                  <c:v>5.23</c:v>
                </c:pt>
              </c:numCache>
            </c:numRef>
          </c:val>
          <c:extLst>
            <c:ext xmlns:c16="http://schemas.microsoft.com/office/drawing/2014/chart" uri="{C3380CC4-5D6E-409C-BE32-E72D297353CC}">
              <c16:uniqueId val="{00000009-7EA2-497B-BBB3-63A12BCC5CA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1284</c:v>
                </c:pt>
                <c:pt idx="5">
                  <c:v>1276</c:v>
                </c:pt>
                <c:pt idx="8">
                  <c:v>1155</c:v>
                </c:pt>
                <c:pt idx="11">
                  <c:v>1168</c:v>
                </c:pt>
                <c:pt idx="14">
                  <c:v>1176</c:v>
                </c:pt>
              </c:numCache>
            </c:numRef>
          </c:val>
          <c:extLst>
            <c:ext xmlns:c16="http://schemas.microsoft.com/office/drawing/2014/chart" uri="{C3380CC4-5D6E-409C-BE32-E72D297353CC}">
              <c16:uniqueId val="{00000000-3E18-45C5-98A3-ADDB5913FF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E18-45C5-98A3-ADDB5913FF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9</c:v>
                </c:pt>
                <c:pt idx="6">
                  <c:v>8</c:v>
                </c:pt>
                <c:pt idx="9">
                  <c:v>8</c:v>
                </c:pt>
                <c:pt idx="12">
                  <c:v>8</c:v>
                </c:pt>
              </c:numCache>
            </c:numRef>
          </c:val>
          <c:extLst>
            <c:ext xmlns:c16="http://schemas.microsoft.com/office/drawing/2014/chart" uri="{C3380CC4-5D6E-409C-BE32-E72D297353CC}">
              <c16:uniqueId val="{00000002-3E18-45C5-98A3-ADDB5913FF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97</c:v>
                </c:pt>
                <c:pt idx="3">
                  <c:v>83</c:v>
                </c:pt>
                <c:pt idx="6">
                  <c:v>74</c:v>
                </c:pt>
                <c:pt idx="9">
                  <c:v>50</c:v>
                </c:pt>
                <c:pt idx="12">
                  <c:v>15</c:v>
                </c:pt>
              </c:numCache>
            </c:numRef>
          </c:val>
          <c:extLst>
            <c:ext xmlns:c16="http://schemas.microsoft.com/office/drawing/2014/chart" uri="{C3380CC4-5D6E-409C-BE32-E72D297353CC}">
              <c16:uniqueId val="{00000003-3E18-45C5-98A3-ADDB5913FF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126</c:v>
                </c:pt>
                <c:pt idx="3">
                  <c:v>121</c:v>
                </c:pt>
                <c:pt idx="6">
                  <c:v>126</c:v>
                </c:pt>
                <c:pt idx="9">
                  <c:v>123</c:v>
                </c:pt>
                <c:pt idx="12">
                  <c:v>55</c:v>
                </c:pt>
              </c:numCache>
            </c:numRef>
          </c:val>
          <c:extLst>
            <c:ext xmlns:c16="http://schemas.microsoft.com/office/drawing/2014/chart" uri="{C3380CC4-5D6E-409C-BE32-E72D297353CC}">
              <c16:uniqueId val="{00000004-3E18-45C5-98A3-ADDB5913FF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18-45C5-98A3-ADDB5913FF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E18-45C5-98A3-ADDB5913FF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1488</c:v>
                </c:pt>
                <c:pt idx="3">
                  <c:v>1521</c:v>
                </c:pt>
                <c:pt idx="6">
                  <c:v>1580</c:v>
                </c:pt>
                <c:pt idx="9">
                  <c:v>1403</c:v>
                </c:pt>
                <c:pt idx="12">
                  <c:v>1481</c:v>
                </c:pt>
              </c:numCache>
            </c:numRef>
          </c:val>
          <c:extLst>
            <c:ext xmlns:c16="http://schemas.microsoft.com/office/drawing/2014/chart" uri="{C3380CC4-5D6E-409C-BE32-E72D297353CC}">
              <c16:uniqueId val="{00000007-3E18-45C5-98A3-ADDB5913FFE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436</c:v>
                </c:pt>
                <c:pt idx="2">
                  <c:v>#N/A</c:v>
                </c:pt>
                <c:pt idx="3">
                  <c:v>#N/A</c:v>
                </c:pt>
                <c:pt idx="4">
                  <c:v>458</c:v>
                </c:pt>
                <c:pt idx="5">
                  <c:v>#N/A</c:v>
                </c:pt>
                <c:pt idx="6">
                  <c:v>#N/A</c:v>
                </c:pt>
                <c:pt idx="7">
                  <c:v>633</c:v>
                </c:pt>
                <c:pt idx="8">
                  <c:v>#N/A</c:v>
                </c:pt>
                <c:pt idx="9">
                  <c:v>#N/A</c:v>
                </c:pt>
                <c:pt idx="10">
                  <c:v>416</c:v>
                </c:pt>
                <c:pt idx="11">
                  <c:v>#N/A</c:v>
                </c:pt>
                <c:pt idx="12">
                  <c:v>#N/A</c:v>
                </c:pt>
                <c:pt idx="13">
                  <c:v>383</c:v>
                </c:pt>
                <c:pt idx="14">
                  <c:v>#N/A</c:v>
                </c:pt>
              </c:numCache>
            </c:numRef>
          </c:val>
          <c:smooth val="0"/>
          <c:extLst>
            <c:ext xmlns:c16="http://schemas.microsoft.com/office/drawing/2014/chart" uri="{C3380CC4-5D6E-409C-BE32-E72D297353CC}">
              <c16:uniqueId val="{00000008-3E18-45C5-98A3-ADDB5913FFE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11017</c:v>
                </c:pt>
                <c:pt idx="5">
                  <c:v>10601</c:v>
                </c:pt>
                <c:pt idx="8">
                  <c:v>11103</c:v>
                </c:pt>
                <c:pt idx="11">
                  <c:v>10752</c:v>
                </c:pt>
                <c:pt idx="14">
                  <c:v>10286</c:v>
                </c:pt>
              </c:numCache>
            </c:numRef>
          </c:val>
          <c:extLst>
            <c:ext xmlns:c16="http://schemas.microsoft.com/office/drawing/2014/chart" uri="{C3380CC4-5D6E-409C-BE32-E72D297353CC}">
              <c16:uniqueId val="{00000000-09AB-4231-8728-6CEFA1F32B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c:v>
                </c:pt>
                <c:pt idx="5">
                  <c:v>4</c:v>
                </c:pt>
                <c:pt idx="8">
                  <c:v>0</c:v>
                </c:pt>
                <c:pt idx="11">
                  <c:v>0</c:v>
                </c:pt>
                <c:pt idx="14">
                  <c:v>0</c:v>
                </c:pt>
              </c:numCache>
            </c:numRef>
          </c:val>
          <c:extLst>
            <c:ext xmlns:c16="http://schemas.microsoft.com/office/drawing/2014/chart" uri="{C3380CC4-5D6E-409C-BE32-E72D297353CC}">
              <c16:uniqueId val="{00000001-09AB-4231-8728-6CEFA1F32B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5892</c:v>
                </c:pt>
                <c:pt idx="5">
                  <c:v>6339</c:v>
                </c:pt>
                <c:pt idx="8">
                  <c:v>6092</c:v>
                </c:pt>
                <c:pt idx="11">
                  <c:v>5766</c:v>
                </c:pt>
                <c:pt idx="14">
                  <c:v>5380</c:v>
                </c:pt>
              </c:numCache>
            </c:numRef>
          </c:val>
          <c:extLst>
            <c:ext xmlns:c16="http://schemas.microsoft.com/office/drawing/2014/chart" uri="{C3380CC4-5D6E-409C-BE32-E72D297353CC}">
              <c16:uniqueId val="{00000002-09AB-4231-8728-6CEFA1F32B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AB-4231-8728-6CEFA1F32B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AB-4231-8728-6CEFA1F32B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AB-4231-8728-6CEFA1F32B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1456</c:v>
                </c:pt>
                <c:pt idx="3">
                  <c:v>1411</c:v>
                </c:pt>
                <c:pt idx="6">
                  <c:v>1417</c:v>
                </c:pt>
                <c:pt idx="9">
                  <c:v>1410</c:v>
                </c:pt>
                <c:pt idx="12">
                  <c:v>1426</c:v>
                </c:pt>
              </c:numCache>
            </c:numRef>
          </c:val>
          <c:extLst>
            <c:ext xmlns:c16="http://schemas.microsoft.com/office/drawing/2014/chart" uri="{C3380CC4-5D6E-409C-BE32-E72D297353CC}">
              <c16:uniqueId val="{00000006-09AB-4231-8728-6CEFA1F32B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1082</c:v>
                </c:pt>
                <c:pt idx="3">
                  <c:v>893</c:v>
                </c:pt>
                <c:pt idx="6">
                  <c:v>749</c:v>
                </c:pt>
                <c:pt idx="9">
                  <c:v>564</c:v>
                </c:pt>
                <c:pt idx="12">
                  <c:v>344</c:v>
                </c:pt>
              </c:numCache>
            </c:numRef>
          </c:val>
          <c:extLst>
            <c:ext xmlns:c16="http://schemas.microsoft.com/office/drawing/2014/chart" uri="{C3380CC4-5D6E-409C-BE32-E72D297353CC}">
              <c16:uniqueId val="{00000007-09AB-4231-8728-6CEFA1F32B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1031</c:v>
                </c:pt>
                <c:pt idx="3">
                  <c:v>955</c:v>
                </c:pt>
                <c:pt idx="6">
                  <c:v>902</c:v>
                </c:pt>
                <c:pt idx="9">
                  <c:v>818</c:v>
                </c:pt>
                <c:pt idx="12">
                  <c:v>659</c:v>
                </c:pt>
              </c:numCache>
            </c:numRef>
          </c:val>
          <c:extLst>
            <c:ext xmlns:c16="http://schemas.microsoft.com/office/drawing/2014/chart" uri="{C3380CC4-5D6E-409C-BE32-E72D297353CC}">
              <c16:uniqueId val="{00000008-09AB-4231-8728-6CEFA1F32B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55</c:v>
                </c:pt>
                <c:pt idx="3">
                  <c:v>47</c:v>
                </c:pt>
                <c:pt idx="6">
                  <c:v>39</c:v>
                </c:pt>
                <c:pt idx="9">
                  <c:v>98</c:v>
                </c:pt>
                <c:pt idx="12">
                  <c:v>98</c:v>
                </c:pt>
              </c:numCache>
            </c:numRef>
          </c:val>
          <c:extLst>
            <c:ext xmlns:c16="http://schemas.microsoft.com/office/drawing/2014/chart" uri="{C3380CC4-5D6E-409C-BE32-E72D297353CC}">
              <c16:uniqueId val="{00000009-09AB-4231-8728-6CEFA1F32B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12737</c:v>
                </c:pt>
                <c:pt idx="3">
                  <c:v>12734</c:v>
                </c:pt>
                <c:pt idx="6">
                  <c:v>13009</c:v>
                </c:pt>
                <c:pt idx="9">
                  <c:v>12869</c:v>
                </c:pt>
                <c:pt idx="12">
                  <c:v>12619</c:v>
                </c:pt>
              </c:numCache>
            </c:numRef>
          </c:val>
          <c:extLst>
            <c:ext xmlns:c16="http://schemas.microsoft.com/office/drawing/2014/chart" uri="{C3380CC4-5D6E-409C-BE32-E72D297353CC}">
              <c16:uniqueId val="{0000000A-09AB-4231-8728-6CEFA1F32B8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9AB-4231-8728-6CEFA1F32B8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2766</c:v>
                </c:pt>
                <c:pt idx="1">
                  <c:v>2773</c:v>
                </c:pt>
                <c:pt idx="2">
                  <c:v>3038</c:v>
                </c:pt>
              </c:numCache>
            </c:numRef>
          </c:val>
          <c:extLst>
            <c:ext xmlns:c16="http://schemas.microsoft.com/office/drawing/2014/chart" uri="{C3380CC4-5D6E-409C-BE32-E72D297353CC}">
              <c16:uniqueId val="{00000000-FE31-4D21-B9F1-1FD3DB8FB9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661</c:v>
                </c:pt>
                <c:pt idx="1">
                  <c:v>341</c:v>
                </c:pt>
                <c:pt idx="2">
                  <c:v>106</c:v>
                </c:pt>
              </c:numCache>
            </c:numRef>
          </c:val>
          <c:extLst>
            <c:ext xmlns:c16="http://schemas.microsoft.com/office/drawing/2014/chart" uri="{C3380CC4-5D6E-409C-BE32-E72D297353CC}">
              <c16:uniqueId val="{00000001-FE31-4D21-B9F1-1FD3DB8FB9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2937</c:v>
                </c:pt>
                <c:pt idx="1">
                  <c:v>2918</c:v>
                </c:pt>
                <c:pt idx="2">
                  <c:v>2743</c:v>
                </c:pt>
              </c:numCache>
            </c:numRef>
          </c:val>
          <c:extLst>
            <c:ext xmlns:c16="http://schemas.microsoft.com/office/drawing/2014/chart" uri="{C3380CC4-5D6E-409C-BE32-E72D297353CC}">
              <c16:uniqueId val="{00000002-FE31-4D21-B9F1-1FD3DB8FB95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香川県まんのう町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実質公債費比率は前年度より</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となった。主な要因は、元利償還金は前年度より増加したものの、公営企業債の元利償還金に対する繰入金や一部事務組合等の地方債元利償還金に対する負担金が減少したこと、及び合併特例債等に係る基準財政需要額が増加し算入公債費等の額が増加したためである。</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年度以降、近年実施した大規模事業の地方債償還や金利上昇の影響のため、上昇傾向となることが予測される。今後も適正かつ計画的な事業の実施を行い、実質公債費比率の上昇抑制に努める。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香川県まんのう町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年度以降連続してマイナス値である。主な要因は充当可能財源等が高い水準を維持していることによるものである。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近年、大規模な起債対象事業を実施してきており、令和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年度以降も本庁舎改修事業や情報ネットワークシステム改修事業などの大規模事業が予定されているため、上昇傾向が見込まれるものの、合併特例債の発行が終了する令和</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年度以降の大規模事業については、事業実施時期について調整を行い、財政負担の平準化を行うなど、計画的・効果的な財政運用を行い、将来負担額の抑制に努める。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香川県まんのう町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万円の増加、減債基金が約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万円の減少、その他特定目的基金全体で約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万円が減少したことから、全体では約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基金残高があるものの、公債費や公共施設の維持修繕費など、一般財源を充当する事業が多く控えており、今後は残高が減少する見込みである。適切な財源確保と歳出の精査により、健全な基金運営を行う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まんのう町子ども未来夢基金：心身ともに健全な子どもたちを育成するための事業に要する経費に充てる基金。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まんのう町地域振興基金：本町の地域振興に関する施策の推進を図るため、市町村の合併の特例に関する法律第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の地方債等を財源として設置している基金。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まんのう町地域福祉基金：高齢化社会の到来に備え、福祉活動の推進、快適な生活環境の形成等に必要な財源を確保するための基金。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まんのう町学校教育施設整備基金：本町における学校教育施設整備のための基金。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まんのう町満濃中学校教育振興基金：本町における中学校教育の振興のための基金。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まんのう町子ども未来夢基金　　　　：取崩額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　　積立額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まんのう町地域振興基金　　　　　　：取崩額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　　積立額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まんのう町地域福祉基金　　　　　　：取崩額　</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8,100</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万円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まんのう町学校教育施設整備基金　　：取崩額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　　積立額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まんのう町満濃中学校教育振興基金　：取崩額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　　積立額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基金目的に合致する事業を精査しながら、収益額に見合った事業を実施しながら地域福祉の向上に取り組む。</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年度決算剰余金及び利息分として約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万円、土地開発基金廃止に伴う積替え分として約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万の合計約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万円を積み立て、財源調整のために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万円取り崩した結果、残高は約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引き続き、基金条例に基づいた積立を継続するとともに、取り崩しについては精査に努め、基金残高の留保・延命化を図る。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歳出の増加に対して歳入の増加が追いつかず、一般財源の不足を補うため財政調整基金の繰入が恒常的になってきていることや、近年の異常気象に伴う災害対応の為にも、残高の推移を注視し続ける必要が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年度末現在の基金残高は、標準財政規模の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公債費に充当する為、約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万円を取り崩したことにより、残高は約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今後の金利変動等の公債費の償還リスクに備えるため、公債費の動向も確認しながら活用方針の検討を行っていく。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臨時財政対策債償還基金費として積み立てた部分はルールに従って取り崩しを行う。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香川県まんのう町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17,116
16,855
194.45
12,469,800
12,135,940
240,577
7,145,539
12,495,048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人口の減少や全国平均を上回る高齢化率に加え、町内に中心となる産業が極めて少ないことなどにより、財政基盤が弱く、類似団体平均を大きく下回っている。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財政力指数は前年度と同程度で推移しており、類似団体の平均を下回る水準にある。今後は、財政収入の増加につながる施策の検討も踏まえ、財政基盤の強化に取り組む。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78922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78922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154412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2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28122</xdr:rowOff>
    </xdr:from>
    <xdr:to>
      <xdr:col>11</xdr:col>
      <xdr:colOff>82550</xdr:colOff>
      <xdr:row>44</xdr:row>
      <xdr:rowOff>129722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114499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より上昇したが、依然として類似団体の平均より低い水準にある。今後は、比率のさらなる上昇を抑えるため、経常経費の見直しや歳入の確保策を進め、財政の弾力性を維持していく必要があ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47897</xdr:rowOff>
    </xdr:from>
    <xdr:to>
      <xdr:col>23</xdr:col>
      <xdr:colOff>133350</xdr:colOff>
      <xdr:row>62</xdr:row>
      <xdr:rowOff>158206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0677797"/>
          <a:ext cx="8382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169108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799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47897</xdr:rowOff>
    </xdr:from>
    <xdr:to>
      <xdr:col>19</xdr:col>
      <xdr:colOff>133350</xdr:colOff>
      <xdr:row>63</xdr:row>
      <xdr:rowOff>48804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3225800" y="1067779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63699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86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148590</xdr:rowOff>
    </xdr:from>
    <xdr:to>
      <xdr:col>15</xdr:col>
      <xdr:colOff>82550</xdr:colOff>
      <xdr:row>63</xdr:row>
      <xdr:rowOff>48804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264140"/>
          <a:ext cx="889000" cy="58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20155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148590</xdr:rowOff>
    </xdr:from>
    <xdr:to>
      <xdr:col>11</xdr:col>
      <xdr:colOff>31750</xdr:colOff>
      <xdr:row>61</xdr:row>
      <xdr:rowOff>143510</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26414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96355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166205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107406</xdr:rowOff>
    </xdr:from>
    <xdr:to>
      <xdr:col>23</xdr:col>
      <xdr:colOff>184150</xdr:colOff>
      <xdr:row>63</xdr:row>
      <xdr:rowOff>37556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123933</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5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168547</xdr:rowOff>
    </xdr:from>
    <xdr:to>
      <xdr:col>19</xdr:col>
      <xdr:colOff>184150</xdr:colOff>
      <xdr:row>62</xdr:row>
      <xdr:rowOff>98697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108874</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39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169454</xdr:rowOff>
    </xdr:from>
    <xdr:to>
      <xdr:col>15</xdr:col>
      <xdr:colOff>133350</xdr:colOff>
      <xdr:row>63</xdr:row>
      <xdr:rowOff>99604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7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84381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97790</xdr:rowOff>
    </xdr:from>
    <xdr:to>
      <xdr:col>11</xdr:col>
      <xdr:colOff>82550</xdr:colOff>
      <xdr:row>60</xdr:row>
      <xdr:rowOff>27940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38117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[253,249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人当たりの人件費・物件費等決算額は前年度と比較して上昇し、類似団体の平均を上回っている。人口減少の進行により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人当たりの負担が高まっていることに加え、物件費の増加が要因と推察される。今後は、人件費・物件費等の経費について適正な水準となるよう見直しを進めていく。</a:t>
          </a: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162747</xdr:rowOff>
    </xdr:from>
    <xdr:to>
      <xdr:col>23</xdr:col>
      <xdr:colOff>133350</xdr:colOff>
      <xdr:row>81</xdr:row>
      <xdr:rowOff>20292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878747"/>
          <a:ext cx="838200" cy="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68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133231</xdr:rowOff>
    </xdr:from>
    <xdr:to>
      <xdr:col>19</xdr:col>
      <xdr:colOff>133350</xdr:colOff>
      <xdr:row>80</xdr:row>
      <xdr:rowOff>162747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849231"/>
          <a:ext cx="889000" cy="2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155967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52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102840</xdr:rowOff>
    </xdr:from>
    <xdr:to>
      <xdr:col>15</xdr:col>
      <xdr:colOff>82550</xdr:colOff>
      <xdr:row>80</xdr:row>
      <xdr:rowOff>133231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818840"/>
          <a:ext cx="889000" cy="3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147485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5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95230</xdr:rowOff>
    </xdr:from>
    <xdr:to>
      <xdr:col>11</xdr:col>
      <xdr:colOff>31750</xdr:colOff>
      <xdr:row>80</xdr:row>
      <xdr:rowOff>102840</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811230"/>
          <a:ext cx="889000" cy="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134093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5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8266</xdr:rowOff>
    </xdr:from>
    <xdr:to>
      <xdr:col>7</xdr:col>
      <xdr:colOff>31750</xdr:colOff>
      <xdr:row>80</xdr:row>
      <xdr:rowOff>109866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2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120043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49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140942</xdr:rowOff>
    </xdr:from>
    <xdr:to>
      <xdr:col>23</xdr:col>
      <xdr:colOff>184150</xdr:colOff>
      <xdr:row>81</xdr:row>
      <xdr:rowOff>71092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113019</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2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111947</xdr:rowOff>
    </xdr:from>
    <xdr:to>
      <xdr:col>19</xdr:col>
      <xdr:colOff>184150</xdr:colOff>
      <xdr:row>81</xdr:row>
      <xdr:rowOff>42097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2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26874</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914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82431</xdr:rowOff>
    </xdr:from>
    <xdr:to>
      <xdr:col>15</xdr:col>
      <xdr:colOff>133350</xdr:colOff>
      <xdr:row>81</xdr:row>
      <xdr:rowOff>12581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79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168808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88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52040</xdr:rowOff>
    </xdr:from>
    <xdr:to>
      <xdr:col>11</xdr:col>
      <xdr:colOff>82550</xdr:colOff>
      <xdr:row>80</xdr:row>
      <xdr:rowOff>153640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7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138417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8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44430</xdr:rowOff>
    </xdr:from>
    <xdr:to>
      <xdr:col>7</xdr:col>
      <xdr:colOff>31750</xdr:colOff>
      <xdr:row>80</xdr:row>
      <xdr:rowOff>146030</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76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130807</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84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年間は同水準で推移しているが、類似団体平均及び全国町村平均より高い状況にある。</a:t>
          </a:r>
        </a:p>
        <a:p>
          <a:r>
            <a:rPr kumimoji="1" lang="ja-JP" altLang="en-US" sz="1300">
              <a:latin typeface="ＭＳ Ｐゴシック" panose="020B0600070205080204" pitchFamily="50" charset="-128"/>
              <a:ea typeface="ＭＳ Ｐゴシック" panose="020B0600070205080204" pitchFamily="50" charset="-128"/>
            </a:rPr>
            <a:t>増加要因は、職員の経験年数階層の変動によることが大きい。</a:t>
          </a:r>
        </a:p>
        <a:p>
          <a:r>
            <a:rPr kumimoji="1" lang="ja-JP" altLang="en-US" sz="1300">
              <a:latin typeface="ＭＳ Ｐゴシック" panose="020B0600070205080204" pitchFamily="50" charset="-128"/>
              <a:ea typeface="ＭＳ Ｐゴシック" panose="020B0600070205080204" pitchFamily="50" charset="-128"/>
            </a:rPr>
            <a:t>人事院勧告等に準拠し、今後も給与の適正化に努めていく。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121709</xdr:rowOff>
    </xdr:from>
    <xdr:to>
      <xdr:col>81</xdr:col>
      <xdr:colOff>44450</xdr:colOff>
      <xdr:row>87</xdr:row>
      <xdr:rowOff>91016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866409"/>
          <a:ext cx="8382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1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87</xdr:row>
      <xdr:rowOff>91016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866409"/>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91016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9669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91016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9669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70909</xdr:rowOff>
    </xdr:from>
    <xdr:to>
      <xdr:col>77</xdr:col>
      <xdr:colOff>95250</xdr:colOff>
      <xdr:row>87</xdr:row>
      <xdr:rowOff>1059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157286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9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割超上回っており、直近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年で上昇傾向となっている。類似団体と比較して多い原因として、直営のこども園数が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園あるため、保育士及び教諭の数が多く、類似団体と比べて非常に多い。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定年引上げ制度により、定年退職者が隔年毎に発生するが、近い将来多数の定年退職者が見込まれる年があること、また、将来にわたり滞りのない行政運営に対応するため、採用は継続的に行う予定である。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45357</xdr:rowOff>
    </xdr:from>
    <xdr:to>
      <xdr:col>81</xdr:col>
      <xdr:colOff>44450</xdr:colOff>
      <xdr:row>63</xdr:row>
      <xdr:rowOff>81552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846707"/>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128905</xdr:rowOff>
    </xdr:from>
    <xdr:to>
      <xdr:col>77</xdr:col>
      <xdr:colOff>44450</xdr:colOff>
      <xdr:row>63</xdr:row>
      <xdr:rowOff>45357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758805"/>
          <a:ext cx="889000" cy="8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41655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28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63409</xdr:rowOff>
    </xdr:from>
    <xdr:to>
      <xdr:col>72</xdr:col>
      <xdr:colOff>203200</xdr:colOff>
      <xdr:row>62</xdr:row>
      <xdr:rowOff>128905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693309"/>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39931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2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27215</xdr:rowOff>
    </xdr:from>
    <xdr:to>
      <xdr:col>68</xdr:col>
      <xdr:colOff>152400</xdr:colOff>
      <xdr:row>62</xdr:row>
      <xdr:rowOff>63409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65711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133821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30752</xdr:rowOff>
    </xdr:from>
    <xdr:to>
      <xdr:col>81</xdr:col>
      <xdr:colOff>95250</xdr:colOff>
      <xdr:row>63</xdr:row>
      <xdr:rowOff>132352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8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2829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804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166007</xdr:rowOff>
    </xdr:from>
    <xdr:to>
      <xdr:col>77</xdr:col>
      <xdr:colOff>95250</xdr:colOff>
      <xdr:row>63</xdr:row>
      <xdr:rowOff>96157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7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80934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88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78105</xdr:rowOff>
    </xdr:from>
    <xdr:to>
      <xdr:col>73</xdr:col>
      <xdr:colOff>44450</xdr:colOff>
      <xdr:row>63</xdr:row>
      <xdr:rowOff>8255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164482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12609</xdr:rowOff>
    </xdr:from>
    <xdr:to>
      <xdr:col>68</xdr:col>
      <xdr:colOff>203200</xdr:colOff>
      <xdr:row>62</xdr:row>
      <xdr:rowOff>114209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64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98986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72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62792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実質公債費比率は前年度より下がり、類似団体の平均と同水準にある。今後、歳入が減れば比率が上昇する可能性もあるため、指標の動きを見ながら、負債の管理を適切に進めていく必要がある。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57573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22630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57573</xdr:rowOff>
    </xdr:from>
    <xdr:to>
      <xdr:col>77</xdr:col>
      <xdr:colOff>44450</xdr:colOff>
      <xdr:row>42</xdr:row>
      <xdr:rowOff>73660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2584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94421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52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73660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2182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94421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5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49530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2182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110507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6773</xdr:rowOff>
    </xdr:from>
    <xdr:to>
      <xdr:col>77</xdr:col>
      <xdr:colOff>95250</xdr:colOff>
      <xdr:row>42</xdr:row>
      <xdr:rowOff>108373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93150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9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例年、将来負担比率は </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 で推移しており、今後も同水準を維持できるよう、適切な負債管理にる。また、社会的要因による歳入減少の可能性も踏まえ、財政運営の健全性確保に引き続き取り組む。</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香川県まんのう町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17,116
16,855
194.45
12,469,800
12,135,940
240,577
7,145,539
12,495,048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人件費に係る経常収支比率は類似団体と比較して低くなっており、県、全国平均と比較しても低くなっている。</a:t>
          </a:r>
        </a:p>
        <a:p>
          <a:r>
            <a:rPr kumimoji="1" lang="ja-JP" altLang="en-US" sz="1300">
              <a:latin typeface="ＭＳ Ｐゴシック" panose="020B0600070205080204" pitchFamily="50" charset="-128"/>
              <a:ea typeface="ＭＳ Ｐゴシック" panose="020B0600070205080204" pitchFamily="50" charset="-128"/>
            </a:rPr>
            <a:t>物価高騰に起因する人件費の増加傾向については、社会動向を踏まえつつ適切に対応していく。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30988</xdr:rowOff>
    </xdr:from>
    <xdr:to>
      <xdr:col>24</xdr:col>
      <xdr:colOff>25400</xdr:colOff>
      <xdr:row>36</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031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30988</xdr:rowOff>
    </xdr:from>
    <xdr:to>
      <xdr:col>19</xdr:col>
      <xdr:colOff>187325</xdr:colOff>
      <xdr:row>36</xdr:row>
      <xdr:rowOff>53848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031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143002</xdr:rowOff>
    </xdr:from>
    <xdr:to>
      <xdr:col>15</xdr:col>
      <xdr:colOff>98425</xdr:colOff>
      <xdr:row>36</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437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143002</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437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160782</xdr:rowOff>
    </xdr:from>
    <xdr:to>
      <xdr:col>24</xdr:col>
      <xdr:colOff>76200</xdr:colOff>
      <xdr:row>36</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151638</xdr:rowOff>
    </xdr:from>
    <xdr:to>
      <xdr:col>20</xdr:col>
      <xdr:colOff>38100</xdr:colOff>
      <xdr:row>36</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91965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xdr:rowOff>
    </xdr:from>
    <xdr:to>
      <xdr:col>15</xdr:col>
      <xdr:colOff>149225</xdr:colOff>
      <xdr:row>36</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114825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92202</xdr:rowOff>
    </xdr:from>
    <xdr:to>
      <xdr:col>11</xdr:col>
      <xdr:colOff>60325</xdr:colOff>
      <xdr:row>36</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32529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から減少したものの、その内訳では委託費用が大きな割合を占めており、小中学校や公民館などの学校施設に関する委託料が高い状況にある。これらは学校運営に不可欠な経費であるため、今後も委託費用の適正性を検討し、より効果的な執行に努める。また、その他の委託料についても、必要に応じて費用の見直しを行う。</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9979</xdr:rowOff>
    </xdr:from>
    <xdr:to>
      <xdr:col>82</xdr:col>
      <xdr:colOff>107950</xdr:colOff>
      <xdr:row>15</xdr:row>
      <xdr:rowOff>53521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817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39914</xdr:rowOff>
    </xdr:from>
    <xdr:to>
      <xdr:col>78</xdr:col>
      <xdr:colOff>69850</xdr:colOff>
      <xdr:row>15</xdr:row>
      <xdr:rowOff>53521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40214"/>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4536</xdr:rowOff>
    </xdr:from>
    <xdr:to>
      <xdr:col>73</xdr:col>
      <xdr:colOff>180975</xdr:colOff>
      <xdr:row>14</xdr:row>
      <xdr:rowOff>39914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333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4536</xdr:rowOff>
    </xdr:from>
    <xdr:to>
      <xdr:col>69</xdr:col>
      <xdr:colOff>92075</xdr:colOff>
      <xdr:row>13</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233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130629</xdr:rowOff>
    </xdr:from>
    <xdr:to>
      <xdr:col>82</xdr:col>
      <xdr:colOff>158750</xdr:colOff>
      <xdr:row>15</xdr:row>
      <xdr:rowOff>60779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147156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160564</xdr:rowOff>
    </xdr:from>
    <xdr:to>
      <xdr:col>74</xdr:col>
      <xdr:colOff>31750</xdr:colOff>
      <xdr:row>14</xdr:row>
      <xdr:rowOff>90714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100891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125186</xdr:rowOff>
    </xdr:from>
    <xdr:to>
      <xdr:col>69</xdr:col>
      <xdr:colOff>142875</xdr:colOff>
      <xdr:row>13</xdr:row>
      <xdr:rowOff>55336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65513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5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19050</xdr:rowOff>
    </xdr:from>
    <xdr:to>
      <xdr:col>65</xdr:col>
      <xdr:colOff>53975</xdr:colOff>
      <xdr:row>13</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では、障害者自立支援給付費が大きな割合を占めている。また、児童手当や子ども医療費支給費などについても多額の支出が必要となっており、これらは今後も継続して必要となる経費であると考え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54</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189357"/>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22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118835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189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146249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53</xdr:row>
      <xdr:rowOff>135165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80934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3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68035</xdr:rowOff>
    </xdr:from>
    <xdr:to>
      <xdr:col>15</xdr:col>
      <xdr:colOff>149225</xdr:colOff>
      <xdr:row>53</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昨年度からは減少したものの、依然として類似団体と比較して高い状態が続いている。</a:t>
          </a:r>
        </a:p>
        <a:p>
          <a:r>
            <a:rPr kumimoji="1" lang="ja-JP" altLang="en-US" sz="1300">
              <a:latin typeface="ＭＳ Ｐゴシック" panose="020B0600070205080204" pitchFamily="50" charset="-128"/>
              <a:ea typeface="ＭＳ Ｐゴシック" panose="020B0600070205080204" pitchFamily="50" charset="-128"/>
            </a:rPr>
            <a:t>主には、国民健康保険特別会計、介護保険特別会計、後期高齢者医療特別会計への繰出金などがあるが、今後も高齢化が進んでいくことから、特別会計への繰出金の増大は続くと思われる。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22015"/>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127000</xdr:rowOff>
    </xdr:from>
    <xdr:to>
      <xdr:col>82</xdr:col>
      <xdr:colOff>107950</xdr:colOff>
      <xdr:row>61</xdr:row>
      <xdr:rowOff>20865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4140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159657</xdr:rowOff>
    </xdr:from>
    <xdr:to>
      <xdr:col>78</xdr:col>
      <xdr:colOff>69850</xdr:colOff>
      <xdr:row>61</xdr:row>
      <xdr:rowOff>20865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446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68035</xdr:rowOff>
    </xdr:from>
    <xdr:to>
      <xdr:col>78</xdr:col>
      <xdr:colOff>120650</xdr:colOff>
      <xdr:row>59</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52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45357</xdr:rowOff>
    </xdr:from>
    <xdr:to>
      <xdr:col>73</xdr:col>
      <xdr:colOff>180975</xdr:colOff>
      <xdr:row>60</xdr:row>
      <xdr:rowOff>159657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3323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100693</xdr:rowOff>
    </xdr:from>
    <xdr:to>
      <xdr:col>74</xdr:col>
      <xdr:colOff>31750</xdr:colOff>
      <xdr:row>60</xdr:row>
      <xdr:rowOff>30843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41020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8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45357</xdr:rowOff>
    </xdr:from>
    <xdr:to>
      <xdr:col>69</xdr:col>
      <xdr:colOff>92075</xdr:colOff>
      <xdr:row>61</xdr:row>
      <xdr:rowOff>20865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3323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106334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5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48277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141515</xdr:rowOff>
    </xdr:from>
    <xdr:to>
      <xdr:col>78</xdr:col>
      <xdr:colOff>120650</xdr:colOff>
      <xdr:row>61</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56442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51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108857</xdr:rowOff>
    </xdr:from>
    <xdr:to>
      <xdr:col>74</xdr:col>
      <xdr:colOff>31750</xdr:colOff>
      <xdr:row>61</xdr:row>
      <xdr:rowOff>39007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23784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166007</xdr:rowOff>
    </xdr:from>
    <xdr:to>
      <xdr:col>69</xdr:col>
      <xdr:colOff>142875</xdr:colOff>
      <xdr:row>60</xdr:row>
      <xdr:rowOff>96157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80934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141515</xdr:rowOff>
    </xdr:from>
    <xdr:to>
      <xdr:col>65</xdr:col>
      <xdr:colOff>53975</xdr:colOff>
      <xdr:row>61</xdr:row>
      <xdr:rowOff>71665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56442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は前年度と比較して増加しているものの、依然として類似団体を下回る水準にある。今後も必要な補助金は継続しつつ、現行補助金の内容について必要に応じて見直しを行い、より住民にとって効果的な制度となるよう検討を進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36</xdr:row>
      <xdr:rowOff>159004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992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5842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992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37</xdr:row>
      <xdr:rowOff>5842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626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113284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124731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公債費は前年度から微増している。今後は、地方債の発行額および償還額の見通しを適切に把握し、公債費が過度に増加しないよう引き続き財政運営に努める。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115570</xdr:rowOff>
    </xdr:from>
    <xdr:to>
      <xdr:col>24</xdr:col>
      <xdr:colOff>25400</xdr:colOff>
      <xdr:row>80</xdr:row>
      <xdr:rowOff>132714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831570"/>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121302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322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115570</xdr:rowOff>
    </xdr:from>
    <xdr:to>
      <xdr:col>19</xdr:col>
      <xdr:colOff>187325</xdr:colOff>
      <xdr:row>81</xdr:row>
      <xdr:rowOff>98425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83157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67963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69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138430</xdr:rowOff>
    </xdr:from>
    <xdr:to>
      <xdr:col>15</xdr:col>
      <xdr:colOff>98425</xdr:colOff>
      <xdr:row>81</xdr:row>
      <xdr:rowOff>98425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85443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96538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29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138430</xdr:rowOff>
    </xdr:from>
    <xdr:to>
      <xdr:col>11</xdr:col>
      <xdr:colOff>9525</xdr:colOff>
      <xdr:row>81</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8544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67963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125113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81914</xdr:rowOff>
    </xdr:from>
    <xdr:to>
      <xdr:col>24</xdr:col>
      <xdr:colOff>76200</xdr:colOff>
      <xdr:row>81</xdr:row>
      <xdr:rowOff>12064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79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161941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70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64770</xdr:rowOff>
    </xdr:from>
    <xdr:to>
      <xdr:col>20</xdr:col>
      <xdr:colOff>38100</xdr:colOff>
      <xdr:row>80</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151147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86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47625</xdr:rowOff>
    </xdr:from>
    <xdr:to>
      <xdr:col>15</xdr:col>
      <xdr:colOff>149225</xdr:colOff>
      <xdr:row>81</xdr:row>
      <xdr:rowOff>149225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93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134002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87630</xdr:rowOff>
    </xdr:from>
    <xdr:to>
      <xdr:col>11</xdr:col>
      <xdr:colOff>60325</xdr:colOff>
      <xdr:row>81</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8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2557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8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133350</xdr:rowOff>
    </xdr:from>
    <xdr:to>
      <xdr:col>6</xdr:col>
      <xdr:colOff>171450</xdr:colOff>
      <xdr:row>81</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8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48277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93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である経常一般財源の普通交付税などが増加したが、分子である経常的経費充当の一般財源が扶助費や補助費等の増加により分母を上回ったため、前年度と比較して増加した。今後も社会動向を踏まえつつ適切に対応し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6986</xdr:rowOff>
    </xdr:from>
    <xdr:to>
      <xdr:col>82</xdr:col>
      <xdr:colOff>107950</xdr:colOff>
      <xdr:row>80</xdr:row>
      <xdr:rowOff>138430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3037186"/>
          <a:ext cx="0" cy="8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110507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138430</xdr:rowOff>
    </xdr:from>
    <xdr:to>
      <xdr:col>82</xdr:col>
      <xdr:colOff>196850</xdr:colOff>
      <xdr:row>80</xdr:row>
      <xdr:rowOff>138430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93362</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78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6986</xdr:rowOff>
    </xdr:from>
    <xdr:to>
      <xdr:col>82</xdr:col>
      <xdr:colOff>196850</xdr:colOff>
      <xdr:row>76</xdr:row>
      <xdr:rowOff>6986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037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76</xdr:row>
      <xdr:rowOff>86995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04290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59707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432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87630</xdr:rowOff>
    </xdr:from>
    <xdr:to>
      <xdr:col>82</xdr:col>
      <xdr:colOff>158750</xdr:colOff>
      <xdr:row>79</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xdr:rowOff>
    </xdr:from>
    <xdr:to>
      <xdr:col>78</xdr:col>
      <xdr:colOff>69850</xdr:colOff>
      <xdr:row>76</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031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24764</xdr:rowOff>
    </xdr:from>
    <xdr:to>
      <xdr:col>78</xdr:col>
      <xdr:colOff>120650</xdr:colOff>
      <xdr:row>78</xdr:row>
      <xdr:rowOff>126364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9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111141</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484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161290</xdr:rowOff>
    </xdr:from>
    <xdr:to>
      <xdr:col>73</xdr:col>
      <xdr:colOff>180975</xdr:colOff>
      <xdr:row>76</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677140"/>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161290</xdr:rowOff>
    </xdr:from>
    <xdr:to>
      <xdr:col>69</xdr:col>
      <xdr:colOff>92075</xdr:colOff>
      <xdr:row>75</xdr:row>
      <xdr:rowOff>52705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677140"/>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110489</xdr:rowOff>
    </xdr:from>
    <xdr:to>
      <xdr:col>69</xdr:col>
      <xdr:colOff>142875</xdr:colOff>
      <xdr:row>77</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25416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81914</xdr:rowOff>
    </xdr:from>
    <xdr:to>
      <xdr:col>65</xdr:col>
      <xdr:colOff>53975</xdr:colOff>
      <xdr:row>78</xdr:row>
      <xdr:rowOff>12064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8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168291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3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36195</xdr:rowOff>
    </xdr:from>
    <xdr:to>
      <xdr:col>82</xdr:col>
      <xdr:colOff>158750</xdr:colOff>
      <xdr:row>76</xdr:row>
      <xdr:rowOff>137795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116222</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7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121920</xdr:rowOff>
    </xdr:from>
    <xdr:to>
      <xdr:col>74</xdr:col>
      <xdr:colOff>31750</xdr:colOff>
      <xdr:row>76</xdr:row>
      <xdr:rowOff>52070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62247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110490</xdr:rowOff>
    </xdr:from>
    <xdr:to>
      <xdr:col>69</xdr:col>
      <xdr:colOff>142875</xdr:colOff>
      <xdr:row>74</xdr:row>
      <xdr:rowOff>40640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50817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xdr:rowOff>
    </xdr:from>
    <xdr:to>
      <xdr:col>65</xdr:col>
      <xdr:colOff>53975</xdr:colOff>
      <xdr:row>75</xdr:row>
      <xdr:rowOff>103505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113682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6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香川県まんのう町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61138</xdr:rowOff>
    </xdr:from>
    <xdr:to>
      <xdr:col>29</xdr:col>
      <xdr:colOff>127000</xdr:colOff>
      <xdr:row>14</xdr:row>
      <xdr:rowOff>15685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37613"/>
          <a:ext cx="647700" cy="125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41813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15685</xdr:rowOff>
    </xdr:from>
    <xdr:to>
      <xdr:col>26</xdr:col>
      <xdr:colOff>50800</xdr:colOff>
      <xdr:row>14</xdr:row>
      <xdr:rowOff>85827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63610"/>
          <a:ext cx="698500" cy="70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9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85827</xdr:rowOff>
    </xdr:from>
    <xdr:to>
      <xdr:col>22</xdr:col>
      <xdr:colOff>114300</xdr:colOff>
      <xdr:row>15</xdr:row>
      <xdr:rowOff>4001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33752"/>
          <a:ext cx="698500" cy="89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152100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4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4001</xdr:rowOff>
    </xdr:from>
    <xdr:to>
      <xdr:col>18</xdr:col>
      <xdr:colOff>177800</xdr:colOff>
      <xdr:row>15</xdr:row>
      <xdr:rowOff>53048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23376"/>
          <a:ext cx="698500" cy="49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18051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8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76344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10338</xdr:rowOff>
    </xdr:from>
    <xdr:to>
      <xdr:col>29</xdr:col>
      <xdr:colOff>177800</xdr:colOff>
      <xdr:row>13</xdr:row>
      <xdr:rowOff>111938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86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26865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136335</xdr:rowOff>
    </xdr:from>
    <xdr:to>
      <xdr:col>26</xdr:col>
      <xdr:colOff>101600</xdr:colOff>
      <xdr:row>14</xdr:row>
      <xdr:rowOff>66485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12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76662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81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35027</xdr:rowOff>
    </xdr:from>
    <xdr:to>
      <xdr:col>22</xdr:col>
      <xdr:colOff>165100</xdr:colOff>
      <xdr:row>14</xdr:row>
      <xdr:rowOff>136627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82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146804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5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124651</xdr:rowOff>
    </xdr:from>
    <xdr:to>
      <xdr:col>19</xdr:col>
      <xdr:colOff>38100</xdr:colOff>
      <xdr:row>15</xdr:row>
      <xdr:rowOff>54801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72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64978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4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2248</xdr:rowOff>
    </xdr:from>
    <xdr:to>
      <xdr:col>15</xdr:col>
      <xdr:colOff>101600</xdr:colOff>
      <xdr:row>15</xdr:row>
      <xdr:rowOff>103848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21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114025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9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110541</xdr:rowOff>
    </xdr:from>
    <xdr:to>
      <xdr:col>29</xdr:col>
      <xdr:colOff>127000</xdr:colOff>
      <xdr:row>35</xdr:row>
      <xdr:rowOff>140068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20891"/>
          <a:ext cx="647700" cy="29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228001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95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221640</xdr:rowOff>
    </xdr:from>
    <xdr:to>
      <xdr:col>26</xdr:col>
      <xdr:colOff>50800</xdr:colOff>
      <xdr:row>35</xdr:row>
      <xdr:rowOff>110541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489090"/>
          <a:ext cx="698500" cy="231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153935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21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221640</xdr:rowOff>
    </xdr:from>
    <xdr:to>
      <xdr:col>22</xdr:col>
      <xdr:colOff>114300</xdr:colOff>
      <xdr:row>35</xdr:row>
      <xdr:rowOff>78594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89090"/>
          <a:ext cx="698500" cy="199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105618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1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78594</xdr:rowOff>
    </xdr:from>
    <xdr:to>
      <xdr:col>18</xdr:col>
      <xdr:colOff>177800</xdr:colOff>
      <xdr:row>35</xdr:row>
      <xdr:rowOff>109379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88944"/>
          <a:ext cx="698500" cy="30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138345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4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169073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7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89268</xdr:rowOff>
    </xdr:from>
    <xdr:to>
      <xdr:col>29</xdr:col>
      <xdr:colOff>177800</xdr:colOff>
      <xdr:row>35</xdr:row>
      <xdr:rowOff>190868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99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61345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7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59741</xdr:rowOff>
    </xdr:from>
    <xdr:to>
      <xdr:col>26</xdr:col>
      <xdr:colOff>101600</xdr:colOff>
      <xdr:row>35</xdr:row>
      <xdr:rowOff>161341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70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146118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56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170840</xdr:rowOff>
    </xdr:from>
    <xdr:to>
      <xdr:col>22</xdr:col>
      <xdr:colOff>165100</xdr:colOff>
      <xdr:row>34</xdr:row>
      <xdr:rowOff>272441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3829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282617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0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27794</xdr:rowOff>
    </xdr:from>
    <xdr:to>
      <xdr:col>19</xdr:col>
      <xdr:colOff>38100</xdr:colOff>
      <xdr:row>35</xdr:row>
      <xdr:rowOff>129394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38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139571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0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58579</xdr:rowOff>
    </xdr:from>
    <xdr:to>
      <xdr:col>15</xdr:col>
      <xdr:colOff>101600</xdr:colOff>
      <xdr:row>35</xdr:row>
      <xdr:rowOff>160179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68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170356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3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香川県まんのう町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17,116
16,855
194.45
12,469,800
12,135,940
240,577
7,145,539
12,495,048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10465</xdr:rowOff>
    </xdr:from>
    <xdr:to>
      <xdr:col>24</xdr:col>
      <xdr:colOff>63500</xdr:colOff>
      <xdr:row>34</xdr:row>
      <xdr:rowOff>142278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39765"/>
          <a:ext cx="838200" cy="1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2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142278</xdr:rowOff>
    </xdr:from>
    <xdr:to>
      <xdr:col>19</xdr:col>
      <xdr:colOff>177800</xdr:colOff>
      <xdr:row>35</xdr:row>
      <xdr:rowOff>13335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71578"/>
          <a:ext cx="889000" cy="4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65066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13335</xdr:rowOff>
    </xdr:from>
    <xdr:to>
      <xdr:col>15</xdr:col>
      <xdr:colOff>50800</xdr:colOff>
      <xdr:row>35</xdr:row>
      <xdr:rowOff>76162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14085"/>
          <a:ext cx="889000" cy="6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105198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76162</xdr:rowOff>
    </xdr:from>
    <xdr:to>
      <xdr:col>10</xdr:col>
      <xdr:colOff>114300</xdr:colOff>
      <xdr:row>35</xdr:row>
      <xdr:rowOff>85242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76912"/>
          <a:ext cx="889000" cy="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130319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19207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131115</xdr:rowOff>
    </xdr:from>
    <xdr:to>
      <xdr:col>24</xdr:col>
      <xdr:colOff>114300</xdr:colOff>
      <xdr:row>34</xdr:row>
      <xdr:rowOff>61265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8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153992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4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91478</xdr:rowOff>
    </xdr:from>
    <xdr:to>
      <xdr:col>20</xdr:col>
      <xdr:colOff>38100</xdr:colOff>
      <xdr:row>35</xdr:row>
      <xdr:rowOff>21628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2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38155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96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133985</xdr:rowOff>
    </xdr:from>
    <xdr:to>
      <xdr:col>15</xdr:col>
      <xdr:colOff>101600</xdr:colOff>
      <xdr:row>35</xdr:row>
      <xdr:rowOff>64135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80662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3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25362</xdr:rowOff>
    </xdr:from>
    <xdr:to>
      <xdr:col>10</xdr:col>
      <xdr:colOff>165100</xdr:colOff>
      <xdr:row>35</xdr:row>
      <xdr:rowOff>126962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2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143489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01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34442</xdr:rowOff>
    </xdr:from>
    <xdr:to>
      <xdr:col>6</xdr:col>
      <xdr:colOff>38100</xdr:colOff>
      <xdr:row>35</xdr:row>
      <xdr:rowOff>136042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152569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1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4072</xdr:rowOff>
    </xdr:from>
    <xdr:to>
      <xdr:col>24</xdr:col>
      <xdr:colOff>63500</xdr:colOff>
      <xdr:row>58</xdr:row>
      <xdr:rowOff>13699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48172"/>
          <a:ext cx="8382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13699</xdr:rowOff>
    </xdr:from>
    <xdr:to>
      <xdr:col>19</xdr:col>
      <xdr:colOff>177800</xdr:colOff>
      <xdr:row>58</xdr:row>
      <xdr:rowOff>24501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57799"/>
          <a:ext cx="889000" cy="1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69874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24501</xdr:rowOff>
    </xdr:from>
    <xdr:to>
      <xdr:col>15</xdr:col>
      <xdr:colOff>50800</xdr:colOff>
      <xdr:row>58</xdr:row>
      <xdr:rowOff>45366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68601"/>
          <a:ext cx="889000" cy="2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72347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45366</xdr:rowOff>
    </xdr:from>
    <xdr:to>
      <xdr:col>10</xdr:col>
      <xdr:colOff>114300</xdr:colOff>
      <xdr:row>58</xdr:row>
      <xdr:rowOff>47124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89466"/>
          <a:ext cx="889000" cy="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107111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111344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1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124722</xdr:rowOff>
    </xdr:from>
    <xdr:to>
      <xdr:col>24</xdr:col>
      <xdr:colOff>114300</xdr:colOff>
      <xdr:row>58</xdr:row>
      <xdr:rowOff>54872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9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71486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4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134349</xdr:rowOff>
    </xdr:from>
    <xdr:to>
      <xdr:col>20</xdr:col>
      <xdr:colOff>38100</xdr:colOff>
      <xdr:row>58</xdr:row>
      <xdr:rowOff>64499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0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81026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8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145151</xdr:rowOff>
    </xdr:from>
    <xdr:to>
      <xdr:col>15</xdr:col>
      <xdr:colOff>101600</xdr:colOff>
      <xdr:row>58</xdr:row>
      <xdr:rowOff>75301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1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91828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93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166016</xdr:rowOff>
    </xdr:from>
    <xdr:to>
      <xdr:col>10</xdr:col>
      <xdr:colOff>165100</xdr:colOff>
      <xdr:row>58</xdr:row>
      <xdr:rowOff>96166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3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87293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3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167774</xdr:rowOff>
    </xdr:from>
    <xdr:to>
      <xdr:col>6</xdr:col>
      <xdr:colOff>38100</xdr:colOff>
      <xdr:row>58</xdr:row>
      <xdr:rowOff>97924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89051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3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167666</xdr:rowOff>
    </xdr:from>
    <xdr:to>
      <xdr:col>24</xdr:col>
      <xdr:colOff>63500</xdr:colOff>
      <xdr:row>76</xdr:row>
      <xdr:rowOff>12409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026416"/>
          <a:ext cx="838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95445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2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167666</xdr:rowOff>
    </xdr:from>
    <xdr:to>
      <xdr:col>19</xdr:col>
      <xdr:colOff>177800</xdr:colOff>
      <xdr:row>76</xdr:row>
      <xdr:rowOff>107848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026416"/>
          <a:ext cx="889000" cy="11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111713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89294</xdr:rowOff>
    </xdr:from>
    <xdr:to>
      <xdr:col>15</xdr:col>
      <xdr:colOff>50800</xdr:colOff>
      <xdr:row>76</xdr:row>
      <xdr:rowOff>107848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119494"/>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88320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8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89294</xdr:rowOff>
    </xdr:from>
    <xdr:to>
      <xdr:col>10</xdr:col>
      <xdr:colOff>114300</xdr:colOff>
      <xdr:row>76</xdr:row>
      <xdr:rowOff>142139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119494"/>
          <a:ext cx="889000" cy="5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69118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69003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7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133058</xdr:rowOff>
    </xdr:from>
    <xdr:to>
      <xdr:col>24</xdr:col>
      <xdr:colOff>114300</xdr:colOff>
      <xdr:row>76</xdr:row>
      <xdr:rowOff>63209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9918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155935</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8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116866</xdr:rowOff>
    </xdr:from>
    <xdr:to>
      <xdr:col>20</xdr:col>
      <xdr:colOff>38100</xdr:colOff>
      <xdr:row>76</xdr:row>
      <xdr:rowOff>47016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9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63543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75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57048</xdr:rowOff>
    </xdr:from>
    <xdr:to>
      <xdr:col>15</xdr:col>
      <xdr:colOff>101600</xdr:colOff>
      <xdr:row>76</xdr:row>
      <xdr:rowOff>158648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3725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86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38494</xdr:rowOff>
    </xdr:from>
    <xdr:to>
      <xdr:col>10</xdr:col>
      <xdr:colOff>165100</xdr:colOff>
      <xdr:row>76</xdr:row>
      <xdr:rowOff>140094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06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156621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84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91339</xdr:rowOff>
    </xdr:from>
    <xdr:to>
      <xdr:col>6</xdr:col>
      <xdr:colOff>38100</xdr:colOff>
      <xdr:row>77</xdr:row>
      <xdr:rowOff>21489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38016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89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150661</xdr:rowOff>
    </xdr:from>
    <xdr:to>
      <xdr:col>24</xdr:col>
      <xdr:colOff>63500</xdr:colOff>
      <xdr:row>95</xdr:row>
      <xdr:rowOff>76569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66961"/>
          <a:ext cx="838200" cy="9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98035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4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76569</xdr:rowOff>
    </xdr:from>
    <xdr:to>
      <xdr:col>19</xdr:col>
      <xdr:colOff>177800</xdr:colOff>
      <xdr:row>95</xdr:row>
      <xdr:rowOff>123152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64319"/>
          <a:ext cx="889000" cy="4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122732</xdr:rowOff>
    </xdr:from>
    <xdr:to>
      <xdr:col>15</xdr:col>
      <xdr:colOff>50800</xdr:colOff>
      <xdr:row>95</xdr:row>
      <xdr:rowOff>123152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39032"/>
          <a:ext cx="889000" cy="17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18470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122732</xdr:rowOff>
    </xdr:from>
    <xdr:to>
      <xdr:col>10</xdr:col>
      <xdr:colOff>114300</xdr:colOff>
      <xdr:row>96</xdr:row>
      <xdr:rowOff>47777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39032"/>
          <a:ext cx="889000" cy="2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0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20972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99861</xdr:rowOff>
    </xdr:from>
    <xdr:to>
      <xdr:col>24</xdr:col>
      <xdr:colOff>114300</xdr:colOff>
      <xdr:row>95</xdr:row>
      <xdr:rowOff>30011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1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78288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9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25769</xdr:rowOff>
    </xdr:from>
    <xdr:to>
      <xdr:col>20</xdr:col>
      <xdr:colOff>38100</xdr:colOff>
      <xdr:row>95</xdr:row>
      <xdr:rowOff>127369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1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118496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72352</xdr:rowOff>
    </xdr:from>
    <xdr:to>
      <xdr:col>15</xdr:col>
      <xdr:colOff>101600</xdr:colOff>
      <xdr:row>96</xdr:row>
      <xdr:rowOff>2502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6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165079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45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71932</xdr:rowOff>
    </xdr:from>
    <xdr:to>
      <xdr:col>10</xdr:col>
      <xdr:colOff>165100</xdr:colOff>
      <xdr:row>95</xdr:row>
      <xdr:rowOff>2082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8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18609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596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168427</xdr:rowOff>
    </xdr:from>
    <xdr:to>
      <xdr:col>6</xdr:col>
      <xdr:colOff>38100</xdr:colOff>
      <xdr:row>96</xdr:row>
      <xdr:rowOff>98577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115104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23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16128</xdr:rowOff>
    </xdr:from>
    <xdr:to>
      <xdr:col>55</xdr:col>
      <xdr:colOff>0</xdr:colOff>
      <xdr:row>36</xdr:row>
      <xdr:rowOff>39582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188328"/>
          <a:ext cx="838200" cy="2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116193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45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6134</xdr:rowOff>
    </xdr:from>
    <xdr:to>
      <xdr:col>50</xdr:col>
      <xdr:colOff>114300</xdr:colOff>
      <xdr:row>36</xdr:row>
      <xdr:rowOff>16128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178334"/>
          <a:ext cx="889000" cy="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68932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2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6134</xdr:rowOff>
    </xdr:from>
    <xdr:to>
      <xdr:col>45</xdr:col>
      <xdr:colOff>177800</xdr:colOff>
      <xdr:row>36</xdr:row>
      <xdr:rowOff>49033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178334"/>
          <a:ext cx="889000" cy="4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75822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2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126990</xdr:rowOff>
    </xdr:from>
    <xdr:to>
      <xdr:col>41</xdr:col>
      <xdr:colOff>50800</xdr:colOff>
      <xdr:row>36</xdr:row>
      <xdr:rowOff>49033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784840"/>
          <a:ext cx="889000" cy="4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105979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27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165330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48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160232</xdr:rowOff>
    </xdr:from>
    <xdr:to>
      <xdr:col>55</xdr:col>
      <xdr:colOff>50800</xdr:colOff>
      <xdr:row>36</xdr:row>
      <xdr:rowOff>90382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6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138659</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3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136778</xdr:rowOff>
    </xdr:from>
    <xdr:to>
      <xdr:col>50</xdr:col>
      <xdr:colOff>165100</xdr:colOff>
      <xdr:row>36</xdr:row>
      <xdr:rowOff>66928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3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83455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1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126784</xdr:rowOff>
    </xdr:from>
    <xdr:to>
      <xdr:col>46</xdr:col>
      <xdr:colOff>38100</xdr:colOff>
      <xdr:row>36</xdr:row>
      <xdr:rowOff>56934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2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73461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90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169683</xdr:rowOff>
    </xdr:from>
    <xdr:to>
      <xdr:col>41</xdr:col>
      <xdr:colOff>101600</xdr:colOff>
      <xdr:row>36</xdr:row>
      <xdr:rowOff>99833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116360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594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76190</xdr:rowOff>
    </xdr:from>
    <xdr:to>
      <xdr:col>36</xdr:col>
      <xdr:colOff>165100</xdr:colOff>
      <xdr:row>34</xdr:row>
      <xdr:rowOff>6340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7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168917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114737</xdr:rowOff>
    </xdr:from>
    <xdr:to>
      <xdr:col>55</xdr:col>
      <xdr:colOff>0</xdr:colOff>
      <xdr:row>57</xdr:row>
      <xdr:rowOff>43715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715937"/>
          <a:ext cx="838200" cy="10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112883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42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17363</xdr:rowOff>
    </xdr:from>
    <xdr:to>
      <xdr:col>50</xdr:col>
      <xdr:colOff>114300</xdr:colOff>
      <xdr:row>56</xdr:row>
      <xdr:rowOff>114737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447113"/>
          <a:ext cx="889000" cy="26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84234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85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17363</xdr:rowOff>
    </xdr:from>
    <xdr:to>
      <xdr:col>45</xdr:col>
      <xdr:colOff>177800</xdr:colOff>
      <xdr:row>56</xdr:row>
      <xdr:rowOff>42901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447113"/>
          <a:ext cx="889000" cy="19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136428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90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35568</xdr:rowOff>
    </xdr:from>
    <xdr:to>
      <xdr:col>41</xdr:col>
      <xdr:colOff>50800</xdr:colOff>
      <xdr:row>56</xdr:row>
      <xdr:rowOff>42901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465318"/>
          <a:ext cx="889000" cy="17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9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116707</xdr:rowOff>
    </xdr:from>
    <xdr:to>
      <xdr:col>36</xdr:col>
      <xdr:colOff>165100</xdr:colOff>
      <xdr:row>57</xdr:row>
      <xdr:rowOff>46857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37984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8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164365</xdr:rowOff>
    </xdr:from>
    <xdr:to>
      <xdr:col>55</xdr:col>
      <xdr:colOff>50800</xdr:colOff>
      <xdr:row>57</xdr:row>
      <xdr:rowOff>94515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6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142792</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4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63937</xdr:rowOff>
    </xdr:from>
    <xdr:to>
      <xdr:col>50</xdr:col>
      <xdr:colOff>165100</xdr:colOff>
      <xdr:row>56</xdr:row>
      <xdr:rowOff>165537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6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44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138013</xdr:rowOff>
    </xdr:from>
    <xdr:to>
      <xdr:col>46</xdr:col>
      <xdr:colOff>38100</xdr:colOff>
      <xdr:row>55</xdr:row>
      <xdr:rowOff>68163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39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84690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17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163551</xdr:rowOff>
    </xdr:from>
    <xdr:to>
      <xdr:col>41</xdr:col>
      <xdr:colOff>101600</xdr:colOff>
      <xdr:row>56</xdr:row>
      <xdr:rowOff>93701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9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110228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36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156218</xdr:rowOff>
    </xdr:from>
    <xdr:to>
      <xdr:col>36</xdr:col>
      <xdr:colOff>165100</xdr:colOff>
      <xdr:row>55</xdr:row>
      <xdr:rowOff>86368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41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102895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189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116208</xdr:rowOff>
    </xdr:from>
    <xdr:to>
      <xdr:col>55</xdr:col>
      <xdr:colOff>0</xdr:colOff>
      <xdr:row>78</xdr:row>
      <xdr:rowOff>20087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146408"/>
          <a:ext cx="838200" cy="2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16780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1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15058</xdr:rowOff>
    </xdr:from>
    <xdr:to>
      <xdr:col>50</xdr:col>
      <xdr:colOff>114300</xdr:colOff>
      <xdr:row>78</xdr:row>
      <xdr:rowOff>20087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045258"/>
          <a:ext cx="889000" cy="34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67225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44365</xdr:rowOff>
    </xdr:from>
    <xdr:to>
      <xdr:col>45</xdr:col>
      <xdr:colOff>177800</xdr:colOff>
      <xdr:row>76</xdr:row>
      <xdr:rowOff>15058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2903115"/>
          <a:ext cx="889000" cy="14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40059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41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117224</xdr:rowOff>
    </xdr:from>
    <xdr:to>
      <xdr:col>41</xdr:col>
      <xdr:colOff>50800</xdr:colOff>
      <xdr:row>75</xdr:row>
      <xdr:rowOff>44365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804524"/>
          <a:ext cx="889000" cy="9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48299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4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51984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4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65408</xdr:rowOff>
    </xdr:from>
    <xdr:to>
      <xdr:col>55</xdr:col>
      <xdr:colOff>50800</xdr:colOff>
      <xdr:row>76</xdr:row>
      <xdr:rowOff>167008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0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88286</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9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140737</xdr:rowOff>
    </xdr:from>
    <xdr:to>
      <xdr:col>50</xdr:col>
      <xdr:colOff>165100</xdr:colOff>
      <xdr:row>78</xdr:row>
      <xdr:rowOff>70887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4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62014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43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135708</xdr:rowOff>
    </xdr:from>
    <xdr:to>
      <xdr:col>46</xdr:col>
      <xdr:colOff>38100</xdr:colOff>
      <xdr:row>76</xdr:row>
      <xdr:rowOff>65858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99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82385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76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165015</xdr:rowOff>
    </xdr:from>
    <xdr:to>
      <xdr:col>41</xdr:col>
      <xdr:colOff>101600</xdr:colOff>
      <xdr:row>75</xdr:row>
      <xdr:rowOff>95165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8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111692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62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66424</xdr:rowOff>
    </xdr:from>
    <xdr:to>
      <xdr:col>36</xdr:col>
      <xdr:colOff>165100</xdr:colOff>
      <xdr:row>74</xdr:row>
      <xdr:rowOff>168024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75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13101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52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46256</xdr:rowOff>
    </xdr:from>
    <xdr:to>
      <xdr:col>55</xdr:col>
      <xdr:colOff>0</xdr:colOff>
      <xdr:row>97</xdr:row>
      <xdr:rowOff>151595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505456"/>
          <a:ext cx="838200" cy="27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125317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3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46256</xdr:rowOff>
    </xdr:from>
    <xdr:to>
      <xdr:col>50</xdr:col>
      <xdr:colOff>114300</xdr:colOff>
      <xdr:row>96</xdr:row>
      <xdr:rowOff>107528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505456"/>
          <a:ext cx="889000" cy="6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6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107528</xdr:rowOff>
    </xdr:from>
    <xdr:to>
      <xdr:col>45</xdr:col>
      <xdr:colOff>177800</xdr:colOff>
      <xdr:row>98</xdr:row>
      <xdr:rowOff>58586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566728"/>
          <a:ext cx="889000" cy="29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63563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6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157783</xdr:rowOff>
    </xdr:from>
    <xdr:to>
      <xdr:col>41</xdr:col>
      <xdr:colOff>50800</xdr:colOff>
      <xdr:row>98</xdr:row>
      <xdr:rowOff>58586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788433"/>
          <a:ext cx="889000" cy="7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89412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7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2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100795</xdr:rowOff>
    </xdr:from>
    <xdr:to>
      <xdr:col>55</xdr:col>
      <xdr:colOff>50800</xdr:colOff>
      <xdr:row>98</xdr:row>
      <xdr:rowOff>30945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3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15722</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166906</xdr:rowOff>
    </xdr:from>
    <xdr:to>
      <xdr:col>50</xdr:col>
      <xdr:colOff>165100</xdr:colOff>
      <xdr:row>96</xdr:row>
      <xdr:rowOff>97056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5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113583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22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56728</xdr:rowOff>
    </xdr:from>
    <xdr:to>
      <xdr:col>46</xdr:col>
      <xdr:colOff>38100</xdr:colOff>
      <xdr:row>96</xdr:row>
      <xdr:rowOff>158328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1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3405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9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7786</xdr:rowOff>
    </xdr:from>
    <xdr:to>
      <xdr:col>41</xdr:col>
      <xdr:colOff>101600</xdr:colOff>
      <xdr:row>98</xdr:row>
      <xdr:rowOff>109386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100513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0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106983</xdr:rowOff>
    </xdr:from>
    <xdr:to>
      <xdr:col>36</xdr:col>
      <xdr:colOff>165100</xdr:colOff>
      <xdr:row>98</xdr:row>
      <xdr:rowOff>37133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3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28260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3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81538</xdr:rowOff>
    </xdr:from>
    <xdr:to>
      <xdr:col>85</xdr:col>
      <xdr:colOff>127000</xdr:colOff>
      <xdr:row>39</xdr:row>
      <xdr:rowOff>92951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768088"/>
          <a:ext cx="838200" cy="1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92951</xdr:rowOff>
    </xdr:from>
    <xdr:to>
      <xdr:col>81</xdr:col>
      <xdr:colOff>50800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779501"/>
          <a:ext cx="889000" cy="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89033</xdr:rowOff>
    </xdr:from>
    <xdr:to>
      <xdr:col>71</xdr:col>
      <xdr:colOff>177800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75583"/>
          <a:ext cx="889000" cy="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49473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30738</xdr:rowOff>
    </xdr:from>
    <xdr:to>
      <xdr:col>85</xdr:col>
      <xdr:colOff>177800</xdr:colOff>
      <xdr:row>39</xdr:row>
      <xdr:rowOff>132338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117115</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3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42151</xdr:rowOff>
    </xdr:from>
    <xdr:to>
      <xdr:col>81</xdr:col>
      <xdr:colOff>101600</xdr:colOff>
      <xdr:row>39</xdr:row>
      <xdr:rowOff>143751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72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134878</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821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38233</xdr:rowOff>
    </xdr:from>
    <xdr:to>
      <xdr:col>67</xdr:col>
      <xdr:colOff>101600</xdr:colOff>
      <xdr:row>39</xdr:row>
      <xdr:rowOff>139833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72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130960</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817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160413</xdr:rowOff>
    </xdr:from>
    <xdr:to>
      <xdr:col>85</xdr:col>
      <xdr:colOff>127000</xdr:colOff>
      <xdr:row>73</xdr:row>
      <xdr:rowOff>46355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504813"/>
          <a:ext cx="838200" cy="5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86606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7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104813</xdr:rowOff>
    </xdr:from>
    <xdr:to>
      <xdr:col>81</xdr:col>
      <xdr:colOff>50800</xdr:colOff>
      <xdr:row>73</xdr:row>
      <xdr:rowOff>46355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449213"/>
          <a:ext cx="889000" cy="1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32859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8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104813</xdr:rowOff>
    </xdr:from>
    <xdr:to>
      <xdr:col>76</xdr:col>
      <xdr:colOff>114300</xdr:colOff>
      <xdr:row>72</xdr:row>
      <xdr:rowOff>163970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449213"/>
          <a:ext cx="889000" cy="5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8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163970</xdr:rowOff>
    </xdr:from>
    <xdr:to>
      <xdr:col>71</xdr:col>
      <xdr:colOff>177800</xdr:colOff>
      <xdr:row>73</xdr:row>
      <xdr:rowOff>37008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508370"/>
          <a:ext cx="889000" cy="4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33608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60951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109613</xdr:rowOff>
    </xdr:from>
    <xdr:to>
      <xdr:col>85</xdr:col>
      <xdr:colOff>177800</xdr:colOff>
      <xdr:row>73</xdr:row>
      <xdr:rowOff>39763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4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132490</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30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167005</xdr:rowOff>
    </xdr:from>
    <xdr:to>
      <xdr:col>81</xdr:col>
      <xdr:colOff>101600</xdr:colOff>
      <xdr:row>73</xdr:row>
      <xdr:rowOff>97155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51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113682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28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54013</xdr:rowOff>
    </xdr:from>
    <xdr:to>
      <xdr:col>76</xdr:col>
      <xdr:colOff>165100</xdr:colOff>
      <xdr:row>72</xdr:row>
      <xdr:rowOff>155613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39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690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17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113170</xdr:rowOff>
    </xdr:from>
    <xdr:to>
      <xdr:col>72</xdr:col>
      <xdr:colOff>38100</xdr:colOff>
      <xdr:row>73</xdr:row>
      <xdr:rowOff>43320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4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59847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23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157658</xdr:rowOff>
    </xdr:from>
    <xdr:to>
      <xdr:col>67</xdr:col>
      <xdr:colOff>101600</xdr:colOff>
      <xdr:row>73</xdr:row>
      <xdr:rowOff>87808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50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104335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27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73913</xdr:rowOff>
    </xdr:from>
    <xdr:to>
      <xdr:col>85</xdr:col>
      <xdr:colOff>127000</xdr:colOff>
      <xdr:row>97</xdr:row>
      <xdr:rowOff>30290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533113"/>
          <a:ext cx="838200" cy="12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61828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2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30290</xdr:rowOff>
    </xdr:from>
    <xdr:to>
      <xdr:col>81</xdr:col>
      <xdr:colOff>50800</xdr:colOff>
      <xdr:row>97</xdr:row>
      <xdr:rowOff>113525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660940"/>
          <a:ext cx="889000" cy="8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96296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3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44577</xdr:rowOff>
    </xdr:from>
    <xdr:to>
      <xdr:col>76</xdr:col>
      <xdr:colOff>114300</xdr:colOff>
      <xdr:row>97</xdr:row>
      <xdr:rowOff>113525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675227"/>
          <a:ext cx="889000" cy="6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25303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3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44577</xdr:rowOff>
    </xdr:from>
    <xdr:to>
      <xdr:col>71</xdr:col>
      <xdr:colOff>177800</xdr:colOff>
      <xdr:row>97</xdr:row>
      <xdr:rowOff>156477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675227"/>
          <a:ext cx="889000" cy="11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140873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2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41267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23113</xdr:rowOff>
    </xdr:from>
    <xdr:to>
      <xdr:col>85</xdr:col>
      <xdr:colOff>177800</xdr:colOff>
      <xdr:row>96</xdr:row>
      <xdr:rowOff>124713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48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45990</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33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150940</xdr:rowOff>
    </xdr:from>
    <xdr:to>
      <xdr:col>81</xdr:col>
      <xdr:colOff>101600</xdr:colOff>
      <xdr:row>97</xdr:row>
      <xdr:rowOff>81090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72217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70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62725</xdr:rowOff>
    </xdr:from>
    <xdr:to>
      <xdr:col>76</xdr:col>
      <xdr:colOff>165100</xdr:colOff>
      <xdr:row>97</xdr:row>
      <xdr:rowOff>164325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155452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78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165227</xdr:rowOff>
    </xdr:from>
    <xdr:to>
      <xdr:col>72</xdr:col>
      <xdr:colOff>38100</xdr:colOff>
      <xdr:row>97</xdr:row>
      <xdr:rowOff>95377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62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86504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71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105677</xdr:rowOff>
    </xdr:from>
    <xdr:to>
      <xdr:col>67</xdr:col>
      <xdr:colOff>101600</xdr:colOff>
      <xdr:row>98</xdr:row>
      <xdr:rowOff>35827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3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26954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82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129642</xdr:rowOff>
    </xdr:from>
    <xdr:to>
      <xdr:col>116</xdr:col>
      <xdr:colOff>63500</xdr:colOff>
      <xdr:row>37</xdr:row>
      <xdr:rowOff>165132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473292"/>
          <a:ext cx="838200" cy="3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115606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116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129642</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473292"/>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59580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80268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61180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34148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114332</xdr:rowOff>
    </xdr:from>
    <xdr:to>
      <xdr:col>116</xdr:col>
      <xdr:colOff>114300</xdr:colOff>
      <xdr:row>38</xdr:row>
      <xdr:rowOff>44482</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5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29259</xdr:rowOff>
    </xdr:from>
    <xdr:ext cx="378565"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372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78842</xdr:rowOff>
    </xdr:from>
    <xdr:to>
      <xdr:col>112</xdr:col>
      <xdr:colOff>38100</xdr:colOff>
      <xdr:row>38</xdr:row>
      <xdr:rowOff>8992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2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5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94391</xdr:rowOff>
    </xdr:from>
    <xdr:to>
      <xdr:col>116</xdr:col>
      <xdr:colOff>63500</xdr:colOff>
      <xdr:row>58</xdr:row>
      <xdr:rowOff>103398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10038491"/>
          <a:ext cx="8382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130705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31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103398</xdr:rowOff>
    </xdr:from>
    <xdr:to>
      <xdr:col>111</xdr:col>
      <xdr:colOff>177800</xdr:colOff>
      <xdr:row>58</xdr:row>
      <xdr:rowOff>107513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10047498"/>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60631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6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107513</xdr:rowOff>
    </xdr:from>
    <xdr:to>
      <xdr:col>107</xdr:col>
      <xdr:colOff>50800</xdr:colOff>
      <xdr:row>58</xdr:row>
      <xdr:rowOff>111034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051613"/>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108153</xdr:rowOff>
    </xdr:from>
    <xdr:to>
      <xdr:col>102</xdr:col>
      <xdr:colOff>114300</xdr:colOff>
      <xdr:row>58</xdr:row>
      <xdr:rowOff>111034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052253"/>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44264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76679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43591</xdr:rowOff>
    </xdr:from>
    <xdr:to>
      <xdr:col>116</xdr:col>
      <xdr:colOff>114300</xdr:colOff>
      <xdr:row>58</xdr:row>
      <xdr:rowOff>145191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8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129968</xdr:rowOff>
    </xdr:from>
    <xdr:ext cx="378565"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02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52598</xdr:rowOff>
    </xdr:from>
    <xdr:to>
      <xdr:col>112</xdr:col>
      <xdr:colOff>38100</xdr:colOff>
      <xdr:row>58</xdr:row>
      <xdr:rowOff>154198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9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145325</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4017" y="10089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56713</xdr:rowOff>
    </xdr:from>
    <xdr:to>
      <xdr:col>107</xdr:col>
      <xdr:colOff>101600</xdr:colOff>
      <xdr:row>58</xdr:row>
      <xdr:rowOff>158313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149440</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5017" y="1009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60234</xdr:rowOff>
    </xdr:from>
    <xdr:to>
      <xdr:col>102</xdr:col>
      <xdr:colOff>165100</xdr:colOff>
      <xdr:row>58</xdr:row>
      <xdr:rowOff>161834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152961</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10097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57353</xdr:rowOff>
    </xdr:from>
    <xdr:to>
      <xdr:col>98</xdr:col>
      <xdr:colOff>38100</xdr:colOff>
      <xdr:row>58</xdr:row>
      <xdr:rowOff>158953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0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150080</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10094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5904</xdr:rowOff>
    </xdr:from>
    <xdr:to>
      <xdr:col>116</xdr:col>
      <xdr:colOff>63500</xdr:colOff>
      <xdr:row>71</xdr:row>
      <xdr:rowOff>102504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007404"/>
          <a:ext cx="838200" cy="26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73042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58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69</xdr:row>
      <xdr:rowOff>163932</xdr:rowOff>
    </xdr:from>
    <xdr:to>
      <xdr:col>111</xdr:col>
      <xdr:colOff>177800</xdr:colOff>
      <xdr:row>70</xdr:row>
      <xdr:rowOff>5904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1993982"/>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30947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5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69</xdr:row>
      <xdr:rowOff>163932</xdr:rowOff>
    </xdr:from>
    <xdr:to>
      <xdr:col>107</xdr:col>
      <xdr:colOff>50800</xdr:colOff>
      <xdr:row>70</xdr:row>
      <xdr:rowOff>113771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1993982"/>
          <a:ext cx="889000" cy="12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156905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50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98748</xdr:rowOff>
    </xdr:from>
    <xdr:to>
      <xdr:col>102</xdr:col>
      <xdr:colOff>114300</xdr:colOff>
      <xdr:row>70</xdr:row>
      <xdr:rowOff>113771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100248"/>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130160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47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52076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5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51704</xdr:rowOff>
    </xdr:from>
    <xdr:to>
      <xdr:col>116</xdr:col>
      <xdr:colOff>114300</xdr:colOff>
      <xdr:row>71</xdr:row>
      <xdr:rowOff>153304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22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138081</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13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126554</xdr:rowOff>
    </xdr:from>
    <xdr:to>
      <xdr:col>112</xdr:col>
      <xdr:colOff>38100</xdr:colOff>
      <xdr:row>70</xdr:row>
      <xdr:rowOff>56704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195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73231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173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69</xdr:row>
      <xdr:rowOff>113132</xdr:rowOff>
    </xdr:from>
    <xdr:to>
      <xdr:col>107</xdr:col>
      <xdr:colOff>101600</xdr:colOff>
      <xdr:row>70</xdr:row>
      <xdr:rowOff>43282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194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68</xdr:row>
      <xdr:rowOff>59809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171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62971</xdr:rowOff>
    </xdr:from>
    <xdr:to>
      <xdr:col>102</xdr:col>
      <xdr:colOff>165100</xdr:colOff>
      <xdr:row>70</xdr:row>
      <xdr:rowOff>164571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0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9648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18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47948</xdr:rowOff>
    </xdr:from>
    <xdr:to>
      <xdr:col>98</xdr:col>
      <xdr:colOff>38100</xdr:colOff>
      <xdr:row>70</xdr:row>
      <xdr:rowOff>149548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04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166075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182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本町が属する類似団体区分「</a:t>
          </a:r>
          <a:r>
            <a:rPr kumimoji="1" lang="en-US" altLang="ja-JP" sz="1300">
              <a:latin typeface="ＭＳ Ｐゴシック" panose="020B0600070205080204" pitchFamily="50" charset="-128"/>
              <a:ea typeface="ＭＳ Ｐゴシック" panose="020B0600070205080204" pitchFamily="50" charset="-128"/>
            </a:rPr>
            <a:t>Ⅳ</a:t>
          </a:r>
          <a:r>
            <a:rPr kumimoji="1" lang="ja-JP" altLang="en-US" sz="1300">
              <a:latin typeface="ＭＳ Ｐゴシック" panose="020B0600070205080204" pitchFamily="50" charset="-128"/>
              <a:ea typeface="ＭＳ Ｐゴシック" panose="020B0600070205080204" pitchFamily="50" charset="-128"/>
            </a:rPr>
            <a:t>－１」は、人口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万人の町村で構成されているが、当町は面積が広いために人口密度が低く、人口１人当たりの財政需要は多くなると思われる。</a:t>
          </a:r>
        </a:p>
        <a:p>
          <a:r>
            <a:rPr kumimoji="1" lang="ja-JP" altLang="en-US" sz="1300">
              <a:latin typeface="ＭＳ Ｐゴシック" panose="020B0600070205080204" pitchFamily="50" charset="-128"/>
              <a:ea typeface="ＭＳ Ｐゴシック" panose="020B0600070205080204" pitchFamily="50" charset="-128"/>
            </a:rPr>
            <a:t>人件費については、会計年度任用職員の給与・賞与の上昇や物価高騰の影響により、近年増加傾向が続いている。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また、性質別の支出では、普通建設事業費（うち新規整備）が今年度大幅に増加し、その主要因として教育施設への投資が挙げられる。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普通建設事業費については、今後の人口構成の変化や住民の需要を考慮しながら、適切な費用配分を検討していく。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香川県まんのう町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17,116
16,855
194.45
12,469,800
12,135,940
240,577
7,145,539
12,495,048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126311</xdr:rowOff>
    </xdr:from>
    <xdr:to>
      <xdr:col>24</xdr:col>
      <xdr:colOff>63500</xdr:colOff>
      <xdr:row>33</xdr:row>
      <xdr:rowOff>158641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84161"/>
          <a:ext cx="838200" cy="3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57203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99532</xdr:rowOff>
    </xdr:from>
    <xdr:to>
      <xdr:col>19</xdr:col>
      <xdr:colOff>177800</xdr:colOff>
      <xdr:row>33</xdr:row>
      <xdr:rowOff>158641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757382"/>
          <a:ext cx="889000" cy="5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96392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6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99532</xdr:rowOff>
    </xdr:from>
    <xdr:to>
      <xdr:col>15</xdr:col>
      <xdr:colOff>50800</xdr:colOff>
      <xdr:row>33</xdr:row>
      <xdr:rowOff>119779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57382"/>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144398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119779</xdr:rowOff>
    </xdr:from>
    <xdr:to>
      <xdr:col>10</xdr:col>
      <xdr:colOff>114300</xdr:colOff>
      <xdr:row>33</xdr:row>
      <xdr:rowOff>158315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777629"/>
          <a:ext cx="889000"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12463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42834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75511</xdr:rowOff>
    </xdr:from>
    <xdr:to>
      <xdr:col>24</xdr:col>
      <xdr:colOff>114300</xdr:colOff>
      <xdr:row>34</xdr:row>
      <xdr:rowOff>5661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3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98388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8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107841</xdr:rowOff>
    </xdr:from>
    <xdr:to>
      <xdr:col>20</xdr:col>
      <xdr:colOff>38100</xdr:colOff>
      <xdr:row>34</xdr:row>
      <xdr:rowOff>37991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54518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4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48732</xdr:rowOff>
    </xdr:from>
    <xdr:to>
      <xdr:col>15</xdr:col>
      <xdr:colOff>101600</xdr:colOff>
      <xdr:row>33</xdr:row>
      <xdr:rowOff>150332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0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166859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8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68979</xdr:rowOff>
    </xdr:from>
    <xdr:to>
      <xdr:col>10</xdr:col>
      <xdr:colOff>165100</xdr:colOff>
      <xdr:row>33</xdr:row>
      <xdr:rowOff>170579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2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15656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107515</xdr:rowOff>
    </xdr:from>
    <xdr:to>
      <xdr:col>6</xdr:col>
      <xdr:colOff>38100</xdr:colOff>
      <xdr:row>34</xdr:row>
      <xdr:rowOff>37665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54192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4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22753</xdr:rowOff>
    </xdr:from>
    <xdr:to>
      <xdr:col>24</xdr:col>
      <xdr:colOff>63500</xdr:colOff>
      <xdr:row>55</xdr:row>
      <xdr:rowOff>59434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52503"/>
          <a:ext cx="838200" cy="3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7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59434</xdr:rowOff>
    </xdr:from>
    <xdr:to>
      <xdr:col>19</xdr:col>
      <xdr:colOff>177800</xdr:colOff>
      <xdr:row>55</xdr:row>
      <xdr:rowOff>117453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489184"/>
          <a:ext cx="889000" cy="5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40864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4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117453</xdr:rowOff>
    </xdr:from>
    <xdr:to>
      <xdr:col>15</xdr:col>
      <xdr:colOff>50800</xdr:colOff>
      <xdr:row>55</xdr:row>
      <xdr:rowOff>163543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47203"/>
          <a:ext cx="889000" cy="4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16697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16951</xdr:rowOff>
    </xdr:from>
    <xdr:to>
      <xdr:col>10</xdr:col>
      <xdr:colOff>114300</xdr:colOff>
      <xdr:row>55</xdr:row>
      <xdr:rowOff>163543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03801"/>
          <a:ext cx="889000" cy="48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27174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8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145906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143403</xdr:rowOff>
    </xdr:from>
    <xdr:to>
      <xdr:col>24</xdr:col>
      <xdr:colOff>114300</xdr:colOff>
      <xdr:row>55</xdr:row>
      <xdr:rowOff>73553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0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166280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5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8634</xdr:rowOff>
    </xdr:from>
    <xdr:to>
      <xdr:col>20</xdr:col>
      <xdr:colOff>38100</xdr:colOff>
      <xdr:row>55</xdr:row>
      <xdr:rowOff>110234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3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126761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1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66653</xdr:rowOff>
    </xdr:from>
    <xdr:to>
      <xdr:col>15</xdr:col>
      <xdr:colOff>101600</xdr:colOff>
      <xdr:row>55</xdr:row>
      <xdr:rowOff>168253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9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13330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7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112743</xdr:rowOff>
    </xdr:from>
    <xdr:to>
      <xdr:col>10</xdr:col>
      <xdr:colOff>165100</xdr:colOff>
      <xdr:row>56</xdr:row>
      <xdr:rowOff>42893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4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34020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3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137601</xdr:rowOff>
    </xdr:from>
    <xdr:to>
      <xdr:col>6</xdr:col>
      <xdr:colOff>38100</xdr:colOff>
      <xdr:row>53</xdr:row>
      <xdr:rowOff>67751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5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84278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2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133619</xdr:rowOff>
    </xdr:from>
    <xdr:to>
      <xdr:col>24</xdr:col>
      <xdr:colOff>62865</xdr:colOff>
      <xdr:row>78</xdr:row>
      <xdr:rowOff>93094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5119"/>
          <a:ext cx="1270" cy="13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96921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93094</xdr:rowOff>
    </xdr:from>
    <xdr:to>
      <xdr:col>24</xdr:col>
      <xdr:colOff>152400</xdr:colOff>
      <xdr:row>78</xdr:row>
      <xdr:rowOff>93094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6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80296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1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133619</xdr:rowOff>
    </xdr:from>
    <xdr:to>
      <xdr:col>24</xdr:col>
      <xdr:colOff>152400</xdr:colOff>
      <xdr:row>70</xdr:row>
      <xdr:rowOff>133619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165102</xdr:rowOff>
    </xdr:from>
    <xdr:to>
      <xdr:col>24</xdr:col>
      <xdr:colOff>63500</xdr:colOff>
      <xdr:row>76</xdr:row>
      <xdr:rowOff>92535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23852"/>
          <a:ext cx="838200" cy="9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43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34759</xdr:rowOff>
    </xdr:from>
    <xdr:to>
      <xdr:col>24</xdr:col>
      <xdr:colOff>114300</xdr:colOff>
      <xdr:row>76</xdr:row>
      <xdr:rowOff>136359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6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124302</xdr:rowOff>
    </xdr:from>
    <xdr:to>
      <xdr:col>19</xdr:col>
      <xdr:colOff>177800</xdr:colOff>
      <xdr:row>76</xdr:row>
      <xdr:rowOff>92535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11602"/>
          <a:ext cx="889000" cy="31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163699</xdr:rowOff>
    </xdr:from>
    <xdr:to>
      <xdr:col>20</xdr:col>
      <xdr:colOff>38100</xdr:colOff>
      <xdr:row>77</xdr:row>
      <xdr:rowOff>93849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84976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8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124302</xdr:rowOff>
    </xdr:from>
    <xdr:to>
      <xdr:col>15</xdr:col>
      <xdr:colOff>50800</xdr:colOff>
      <xdr:row>75</xdr:row>
      <xdr:rowOff>128288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11602"/>
          <a:ext cx="889000" cy="17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79510</xdr:rowOff>
    </xdr:from>
    <xdr:to>
      <xdr:col>15</xdr:col>
      <xdr:colOff>101600</xdr:colOff>
      <xdr:row>78</xdr:row>
      <xdr:rowOff>9660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128288</xdr:rowOff>
    </xdr:from>
    <xdr:to>
      <xdr:col>10</xdr:col>
      <xdr:colOff>114300</xdr:colOff>
      <xdr:row>77</xdr:row>
      <xdr:rowOff>41731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87038"/>
          <a:ext cx="889000" cy="25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7445</xdr:rowOff>
    </xdr:from>
    <xdr:to>
      <xdr:col>10</xdr:col>
      <xdr:colOff>165100</xdr:colOff>
      <xdr:row>77</xdr:row>
      <xdr:rowOff>109045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0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100172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0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115838</xdr:rowOff>
    </xdr:from>
    <xdr:to>
      <xdr:col>6</xdr:col>
      <xdr:colOff>38100</xdr:colOff>
      <xdr:row>79</xdr:row>
      <xdr:rowOff>45988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8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37115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8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114302</xdr:rowOff>
    </xdr:from>
    <xdr:to>
      <xdr:col>24</xdr:col>
      <xdr:colOff>114300</xdr:colOff>
      <xdr:row>76</xdr:row>
      <xdr:rowOff>44453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730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137179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2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41735</xdr:rowOff>
    </xdr:from>
    <xdr:to>
      <xdr:col>20</xdr:col>
      <xdr:colOff>38100</xdr:colOff>
      <xdr:row>76</xdr:row>
      <xdr:rowOff>143335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7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159862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47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73502</xdr:rowOff>
    </xdr:from>
    <xdr:to>
      <xdr:col>15</xdr:col>
      <xdr:colOff>101600</xdr:colOff>
      <xdr:row>75</xdr:row>
      <xdr:rowOff>3652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6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20179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3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77488</xdr:rowOff>
    </xdr:from>
    <xdr:to>
      <xdr:col>10</xdr:col>
      <xdr:colOff>165100</xdr:colOff>
      <xdr:row>76</xdr:row>
      <xdr:rowOff>7638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3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24165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1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162381</xdr:rowOff>
    </xdr:from>
    <xdr:to>
      <xdr:col>6</xdr:col>
      <xdr:colOff>38100</xdr:colOff>
      <xdr:row>77</xdr:row>
      <xdr:rowOff>92531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9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109059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137547</xdr:rowOff>
    </xdr:from>
    <xdr:to>
      <xdr:col>24</xdr:col>
      <xdr:colOff>63500</xdr:colOff>
      <xdr:row>98</xdr:row>
      <xdr:rowOff>145779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39647"/>
          <a:ext cx="838200" cy="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134128</xdr:rowOff>
    </xdr:from>
    <xdr:to>
      <xdr:col>19</xdr:col>
      <xdr:colOff>177800</xdr:colOff>
      <xdr:row>98</xdr:row>
      <xdr:rowOff>137547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36228"/>
          <a:ext cx="8890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9520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4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134128</xdr:rowOff>
    </xdr:from>
    <xdr:to>
      <xdr:col>15</xdr:col>
      <xdr:colOff>50800</xdr:colOff>
      <xdr:row>98</xdr:row>
      <xdr:rowOff>135412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36228"/>
          <a:ext cx="889000" cy="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13423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4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135412</xdr:rowOff>
    </xdr:from>
    <xdr:to>
      <xdr:col>10</xdr:col>
      <xdr:colOff>114300</xdr:colOff>
      <xdr:row>98</xdr:row>
      <xdr:rowOff>136519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37512"/>
          <a:ext cx="889000" cy="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3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14972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94979</xdr:rowOff>
    </xdr:from>
    <xdr:to>
      <xdr:col>24</xdr:col>
      <xdr:colOff>114300</xdr:colOff>
      <xdr:row>99</xdr:row>
      <xdr:rowOff>25129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9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9906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1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86747</xdr:rowOff>
    </xdr:from>
    <xdr:to>
      <xdr:col>20</xdr:col>
      <xdr:colOff>38100</xdr:colOff>
      <xdr:row>99</xdr:row>
      <xdr:rowOff>16897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8024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8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83328</xdr:rowOff>
    </xdr:from>
    <xdr:to>
      <xdr:col>15</xdr:col>
      <xdr:colOff>101600</xdr:colOff>
      <xdr:row>99</xdr:row>
      <xdr:rowOff>13478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4605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7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84612</xdr:rowOff>
    </xdr:from>
    <xdr:to>
      <xdr:col>10</xdr:col>
      <xdr:colOff>165100</xdr:colOff>
      <xdr:row>99</xdr:row>
      <xdr:rowOff>14762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5889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7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85719</xdr:rowOff>
    </xdr:from>
    <xdr:to>
      <xdr:col>6</xdr:col>
      <xdr:colOff>38100</xdr:colOff>
      <xdr:row>99</xdr:row>
      <xdr:rowOff>15869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6996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8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118669</xdr:rowOff>
    </xdr:from>
    <xdr:to>
      <xdr:col>55</xdr:col>
      <xdr:colOff>0</xdr:colOff>
      <xdr:row>38</xdr:row>
      <xdr:rowOff>44831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5433619"/>
          <a:ext cx="838200" cy="112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72127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5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44831</xdr:rowOff>
    </xdr:from>
    <xdr:to>
      <xdr:col>50</xdr:col>
      <xdr:colOff>114300</xdr:colOff>
      <xdr:row>38</xdr:row>
      <xdr:rowOff>92608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59931"/>
          <a:ext cx="8890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87469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5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82093</xdr:rowOff>
    </xdr:from>
    <xdr:to>
      <xdr:col>45</xdr:col>
      <xdr:colOff>177800</xdr:colOff>
      <xdr:row>38</xdr:row>
      <xdr:rowOff>92608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597193"/>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77868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82093</xdr:rowOff>
    </xdr:from>
    <xdr:to>
      <xdr:col>41</xdr:col>
      <xdr:colOff>50800</xdr:colOff>
      <xdr:row>38</xdr:row>
      <xdr:rowOff>100381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9719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29634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87927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6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67869</xdr:rowOff>
    </xdr:from>
    <xdr:to>
      <xdr:col>55</xdr:col>
      <xdr:colOff>50800</xdr:colOff>
      <xdr:row>31</xdr:row>
      <xdr:rowOff>169469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538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20896</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533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165481</xdr:rowOff>
    </xdr:from>
    <xdr:to>
      <xdr:col>50</xdr:col>
      <xdr:colOff>165100</xdr:colOff>
      <xdr:row>38</xdr:row>
      <xdr:rowOff>95631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86758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01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41808</xdr:rowOff>
    </xdr:from>
    <xdr:to>
      <xdr:col>46</xdr:col>
      <xdr:colOff>38100</xdr:colOff>
      <xdr:row>38</xdr:row>
      <xdr:rowOff>143408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5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134535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49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31293</xdr:rowOff>
    </xdr:from>
    <xdr:to>
      <xdr:col>41</xdr:col>
      <xdr:colOff>101600</xdr:colOff>
      <xdr:row>38</xdr:row>
      <xdr:rowOff>132893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124020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39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49581</xdr:rowOff>
    </xdr:from>
    <xdr:to>
      <xdr:col>36</xdr:col>
      <xdr:colOff>165100</xdr:colOff>
      <xdr:row>38</xdr:row>
      <xdr:rowOff>151181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6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142308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57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142884</xdr:rowOff>
    </xdr:from>
    <xdr:to>
      <xdr:col>55</xdr:col>
      <xdr:colOff>0</xdr:colOff>
      <xdr:row>55</xdr:row>
      <xdr:rowOff>16518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229734"/>
          <a:ext cx="838200" cy="21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139989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9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116089</xdr:rowOff>
    </xdr:from>
    <xdr:to>
      <xdr:col>50</xdr:col>
      <xdr:colOff>114300</xdr:colOff>
      <xdr:row>55</xdr:row>
      <xdr:rowOff>16518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374389"/>
          <a:ext cx="889000" cy="7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84113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116089</xdr:rowOff>
    </xdr:from>
    <xdr:to>
      <xdr:col>45</xdr:col>
      <xdr:colOff>177800</xdr:colOff>
      <xdr:row>55</xdr:row>
      <xdr:rowOff>32127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374389"/>
          <a:ext cx="889000" cy="8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44255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9790</xdr:rowOff>
    </xdr:from>
    <xdr:to>
      <xdr:col>41</xdr:col>
      <xdr:colOff>50800</xdr:colOff>
      <xdr:row>55</xdr:row>
      <xdr:rowOff>32127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439540"/>
          <a:ext cx="889000" cy="2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81467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72944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92084</xdr:rowOff>
    </xdr:from>
    <xdr:to>
      <xdr:col>55</xdr:col>
      <xdr:colOff>50800</xdr:colOff>
      <xdr:row>54</xdr:row>
      <xdr:rowOff>22234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17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114961</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03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137168</xdr:rowOff>
    </xdr:from>
    <xdr:to>
      <xdr:col>50</xdr:col>
      <xdr:colOff>165100</xdr:colOff>
      <xdr:row>55</xdr:row>
      <xdr:rowOff>67318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9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83845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17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65289</xdr:rowOff>
    </xdr:from>
    <xdr:to>
      <xdr:col>46</xdr:col>
      <xdr:colOff>38100</xdr:colOff>
      <xdr:row>54</xdr:row>
      <xdr:rowOff>166889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32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11966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09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152777</xdr:rowOff>
    </xdr:from>
    <xdr:to>
      <xdr:col>41</xdr:col>
      <xdr:colOff>101600</xdr:colOff>
      <xdr:row>55</xdr:row>
      <xdr:rowOff>82927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1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99454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18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130440</xdr:rowOff>
    </xdr:from>
    <xdr:to>
      <xdr:col>36</xdr:col>
      <xdr:colOff>165100</xdr:colOff>
      <xdr:row>55</xdr:row>
      <xdr:rowOff>60590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3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77117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16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9581</xdr:rowOff>
    </xdr:from>
    <xdr:to>
      <xdr:col>55</xdr:col>
      <xdr:colOff>0</xdr:colOff>
      <xdr:row>77</xdr:row>
      <xdr:rowOff>5673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2696881"/>
          <a:ext cx="838200" cy="51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63268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292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9581</xdr:rowOff>
    </xdr:from>
    <xdr:to>
      <xdr:col>50</xdr:col>
      <xdr:colOff>114300</xdr:colOff>
      <xdr:row>75</xdr:row>
      <xdr:rowOff>11867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696881"/>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117688</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163223</xdr:rowOff>
    </xdr:from>
    <xdr:to>
      <xdr:col>45</xdr:col>
      <xdr:colOff>177800</xdr:colOff>
      <xdr:row>75</xdr:row>
      <xdr:rowOff>11867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2850523"/>
          <a:ext cx="889000" cy="2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58160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8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163223</xdr:rowOff>
    </xdr:from>
    <xdr:to>
      <xdr:col>41</xdr:col>
      <xdr:colOff>50800</xdr:colOff>
      <xdr:row>75</xdr:row>
      <xdr:rowOff>85224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2850523"/>
          <a:ext cx="889000" cy="9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75900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33676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06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126323</xdr:rowOff>
    </xdr:from>
    <xdr:to>
      <xdr:col>55</xdr:col>
      <xdr:colOff>50800</xdr:colOff>
      <xdr:row>77</xdr:row>
      <xdr:rowOff>56473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15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104750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3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130231</xdr:rowOff>
    </xdr:from>
    <xdr:to>
      <xdr:col>50</xdr:col>
      <xdr:colOff>165100</xdr:colOff>
      <xdr:row>74</xdr:row>
      <xdr:rowOff>60381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6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76908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42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132517</xdr:rowOff>
    </xdr:from>
    <xdr:to>
      <xdr:col>46</xdr:col>
      <xdr:colOff>38100</xdr:colOff>
      <xdr:row>75</xdr:row>
      <xdr:rowOff>62667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81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79194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59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112423</xdr:rowOff>
    </xdr:from>
    <xdr:to>
      <xdr:col>41</xdr:col>
      <xdr:colOff>101600</xdr:colOff>
      <xdr:row>75</xdr:row>
      <xdr:rowOff>42573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79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59100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57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34424</xdr:rowOff>
    </xdr:from>
    <xdr:to>
      <xdr:col>36</xdr:col>
      <xdr:colOff>165100</xdr:colOff>
      <xdr:row>75</xdr:row>
      <xdr:rowOff>136024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289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152551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66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109049</xdr:rowOff>
    </xdr:from>
    <xdr:to>
      <xdr:col>55</xdr:col>
      <xdr:colOff>0</xdr:colOff>
      <xdr:row>98</xdr:row>
      <xdr:rowOff>3702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39699"/>
          <a:ext cx="8382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61599</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006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109049</xdr:rowOff>
    </xdr:from>
    <xdr:to>
      <xdr:col>50</xdr:col>
      <xdr:colOff>114300</xdr:colOff>
      <xdr:row>97</xdr:row>
      <xdr:rowOff>127164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39699"/>
          <a:ext cx="889000" cy="1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30205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59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125107</xdr:rowOff>
    </xdr:from>
    <xdr:to>
      <xdr:col>45</xdr:col>
      <xdr:colOff>177800</xdr:colOff>
      <xdr:row>97</xdr:row>
      <xdr:rowOff>127164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5575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8735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125107</xdr:rowOff>
    </xdr:from>
    <xdr:to>
      <xdr:col>41</xdr:col>
      <xdr:colOff>50800</xdr:colOff>
      <xdr:row>97</xdr:row>
      <xdr:rowOff>155835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55757"/>
          <a:ext cx="889000" cy="3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67639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37634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124352</xdr:rowOff>
    </xdr:from>
    <xdr:to>
      <xdr:col>55</xdr:col>
      <xdr:colOff>50800</xdr:colOff>
      <xdr:row>98</xdr:row>
      <xdr:rowOff>54502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5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39279</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6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58249</xdr:rowOff>
    </xdr:from>
    <xdr:to>
      <xdr:col>50</xdr:col>
      <xdr:colOff>165100</xdr:colOff>
      <xdr:row>97</xdr:row>
      <xdr:rowOff>159849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8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150976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8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76364</xdr:rowOff>
    </xdr:from>
    <xdr:to>
      <xdr:col>46</xdr:col>
      <xdr:colOff>38100</xdr:colOff>
      <xdr:row>98</xdr:row>
      <xdr:rowOff>6514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0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169091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79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74307</xdr:rowOff>
    </xdr:from>
    <xdr:to>
      <xdr:col>41</xdr:col>
      <xdr:colOff>101600</xdr:colOff>
      <xdr:row>98</xdr:row>
      <xdr:rowOff>4457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167034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9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105035</xdr:rowOff>
    </xdr:from>
    <xdr:to>
      <xdr:col>36</xdr:col>
      <xdr:colOff>165100</xdr:colOff>
      <xdr:row>98</xdr:row>
      <xdr:rowOff>35185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26312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2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74680</xdr:rowOff>
    </xdr:from>
    <xdr:to>
      <xdr:col>85</xdr:col>
      <xdr:colOff>127000</xdr:colOff>
      <xdr:row>37</xdr:row>
      <xdr:rowOff>86034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18330"/>
          <a:ext cx="8382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51851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74680</xdr:rowOff>
    </xdr:from>
    <xdr:to>
      <xdr:col>81</xdr:col>
      <xdr:colOff>50800</xdr:colOff>
      <xdr:row>37</xdr:row>
      <xdr:rowOff>87503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18330"/>
          <a:ext cx="889000" cy="1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129854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144784</xdr:rowOff>
    </xdr:from>
    <xdr:to>
      <xdr:col>76</xdr:col>
      <xdr:colOff>114300</xdr:colOff>
      <xdr:row>37</xdr:row>
      <xdr:rowOff>87503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16984"/>
          <a:ext cx="889000" cy="11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24317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3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144784</xdr:rowOff>
    </xdr:from>
    <xdr:to>
      <xdr:col>71</xdr:col>
      <xdr:colOff>177800</xdr:colOff>
      <xdr:row>37</xdr:row>
      <xdr:rowOff>115839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16984"/>
          <a:ext cx="889000" cy="14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27224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4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163103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35234</xdr:rowOff>
    </xdr:from>
    <xdr:to>
      <xdr:col>85</xdr:col>
      <xdr:colOff>177800</xdr:colOff>
      <xdr:row>37</xdr:row>
      <xdr:rowOff>136834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7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13661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5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23880</xdr:rowOff>
    </xdr:from>
    <xdr:to>
      <xdr:col>81</xdr:col>
      <xdr:colOff>101600</xdr:colOff>
      <xdr:row>37</xdr:row>
      <xdr:rowOff>125480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6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142007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4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36703</xdr:rowOff>
    </xdr:from>
    <xdr:to>
      <xdr:col>76</xdr:col>
      <xdr:colOff>165100</xdr:colOff>
      <xdr:row>37</xdr:row>
      <xdr:rowOff>138303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8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154830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93984</xdr:rowOff>
    </xdr:from>
    <xdr:to>
      <xdr:col>72</xdr:col>
      <xdr:colOff>38100</xdr:colOff>
      <xdr:row>37</xdr:row>
      <xdr:rowOff>24134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6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40661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4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65039</xdr:rowOff>
    </xdr:from>
    <xdr:to>
      <xdr:col>67</xdr:col>
      <xdr:colOff>101600</xdr:colOff>
      <xdr:row>37</xdr:row>
      <xdr:rowOff>166639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0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157766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0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47784</xdr:rowOff>
    </xdr:from>
    <xdr:to>
      <xdr:col>85</xdr:col>
      <xdr:colOff>127000</xdr:colOff>
      <xdr:row>53</xdr:row>
      <xdr:rowOff>86379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134634"/>
          <a:ext cx="838200" cy="3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146556</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86379</xdr:rowOff>
    </xdr:from>
    <xdr:to>
      <xdr:col>81</xdr:col>
      <xdr:colOff>50800</xdr:colOff>
      <xdr:row>54</xdr:row>
      <xdr:rowOff>90704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173229"/>
          <a:ext cx="889000" cy="17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145813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7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90704</xdr:rowOff>
    </xdr:from>
    <xdr:to>
      <xdr:col>76</xdr:col>
      <xdr:colOff>114300</xdr:colOff>
      <xdr:row>55</xdr:row>
      <xdr:rowOff>58775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349004"/>
          <a:ext cx="889000" cy="13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80548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155854</xdr:rowOff>
    </xdr:from>
    <xdr:to>
      <xdr:col>71</xdr:col>
      <xdr:colOff>177800</xdr:colOff>
      <xdr:row>55</xdr:row>
      <xdr:rowOff>58775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071254"/>
          <a:ext cx="889000" cy="41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118571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1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79405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68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168434</xdr:rowOff>
    </xdr:from>
    <xdr:to>
      <xdr:col>85</xdr:col>
      <xdr:colOff>177800</xdr:colOff>
      <xdr:row>53</xdr:row>
      <xdr:rowOff>98584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08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19861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893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35579</xdr:rowOff>
    </xdr:from>
    <xdr:to>
      <xdr:col>81</xdr:col>
      <xdr:colOff>101600</xdr:colOff>
      <xdr:row>53</xdr:row>
      <xdr:rowOff>137179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12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153706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889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39904</xdr:rowOff>
    </xdr:from>
    <xdr:to>
      <xdr:col>76</xdr:col>
      <xdr:colOff>165100</xdr:colOff>
      <xdr:row>54</xdr:row>
      <xdr:rowOff>141504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29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158031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07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7975</xdr:rowOff>
    </xdr:from>
    <xdr:to>
      <xdr:col>72</xdr:col>
      <xdr:colOff>38100</xdr:colOff>
      <xdr:row>55</xdr:row>
      <xdr:rowOff>109575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4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126102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21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105054</xdr:rowOff>
    </xdr:from>
    <xdr:to>
      <xdr:col>67</xdr:col>
      <xdr:colOff>101600</xdr:colOff>
      <xdr:row>53</xdr:row>
      <xdr:rowOff>35204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02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51731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879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81538</xdr:rowOff>
    </xdr:from>
    <xdr:to>
      <xdr:col>85</xdr:col>
      <xdr:colOff>127000</xdr:colOff>
      <xdr:row>79</xdr:row>
      <xdr:rowOff>92951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26088"/>
          <a:ext cx="838200" cy="1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92951</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7501"/>
          <a:ext cx="889000" cy="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89032</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33582"/>
          <a:ext cx="889000" cy="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49472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30738</xdr:rowOff>
    </xdr:from>
    <xdr:to>
      <xdr:col>85</xdr:col>
      <xdr:colOff>177800</xdr:colOff>
      <xdr:row>79</xdr:row>
      <xdr:rowOff>132338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117115</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9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42151</xdr:rowOff>
    </xdr:from>
    <xdr:to>
      <xdr:col>81</xdr:col>
      <xdr:colOff>101600</xdr:colOff>
      <xdr:row>79</xdr:row>
      <xdr:rowOff>143751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134878</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79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38232</xdr:rowOff>
    </xdr:from>
    <xdr:to>
      <xdr:col>67</xdr:col>
      <xdr:colOff>101600</xdr:colOff>
      <xdr:row>79</xdr:row>
      <xdr:rowOff>139832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130959</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75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160413</xdr:rowOff>
    </xdr:from>
    <xdr:to>
      <xdr:col>85</xdr:col>
      <xdr:colOff>127000</xdr:colOff>
      <xdr:row>93</xdr:row>
      <xdr:rowOff>46355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5933813"/>
          <a:ext cx="838200" cy="5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86605</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202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104814</xdr:rowOff>
    </xdr:from>
    <xdr:to>
      <xdr:col>81</xdr:col>
      <xdr:colOff>50800</xdr:colOff>
      <xdr:row>93</xdr:row>
      <xdr:rowOff>46355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5878214"/>
          <a:ext cx="889000" cy="1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32847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3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104814</xdr:rowOff>
    </xdr:from>
    <xdr:to>
      <xdr:col>76</xdr:col>
      <xdr:colOff>114300</xdr:colOff>
      <xdr:row>92</xdr:row>
      <xdr:rowOff>163970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5878214"/>
          <a:ext cx="889000" cy="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9593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163970</xdr:rowOff>
    </xdr:from>
    <xdr:to>
      <xdr:col>71</xdr:col>
      <xdr:colOff>177800</xdr:colOff>
      <xdr:row>93</xdr:row>
      <xdr:rowOff>37007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5937370"/>
          <a:ext cx="889000" cy="4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33596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109613</xdr:rowOff>
    </xdr:from>
    <xdr:to>
      <xdr:col>85</xdr:col>
      <xdr:colOff>177800</xdr:colOff>
      <xdr:row>93</xdr:row>
      <xdr:rowOff>39763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588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132490</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73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167005</xdr:rowOff>
    </xdr:from>
    <xdr:to>
      <xdr:col>81</xdr:col>
      <xdr:colOff>101600</xdr:colOff>
      <xdr:row>93</xdr:row>
      <xdr:rowOff>97155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594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113682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71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54014</xdr:rowOff>
    </xdr:from>
    <xdr:to>
      <xdr:col>76</xdr:col>
      <xdr:colOff>165100</xdr:colOff>
      <xdr:row>92</xdr:row>
      <xdr:rowOff>155614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582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691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60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113170</xdr:rowOff>
    </xdr:from>
    <xdr:to>
      <xdr:col>72</xdr:col>
      <xdr:colOff>38100</xdr:colOff>
      <xdr:row>93</xdr:row>
      <xdr:rowOff>43320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588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59847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66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157657</xdr:rowOff>
    </xdr:from>
    <xdr:to>
      <xdr:col>67</xdr:col>
      <xdr:colOff>101600</xdr:colOff>
      <xdr:row>93</xdr:row>
      <xdr:rowOff>87807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593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104334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70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125984</xdr:rowOff>
    </xdr:from>
    <xdr:to>
      <xdr:col>116</xdr:col>
      <xdr:colOff>63500</xdr:colOff>
      <xdr:row>31</xdr:row>
      <xdr:rowOff>141986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1323300" y="544093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26179</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41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112268</xdr:rowOff>
    </xdr:from>
    <xdr:to>
      <xdr:col>111</xdr:col>
      <xdr:colOff>177800</xdr:colOff>
      <xdr:row>31</xdr:row>
      <xdr:rowOff>141986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542721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140479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655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112268</xdr:rowOff>
    </xdr:from>
    <xdr:to>
      <xdr:col>107</xdr:col>
      <xdr:colOff>50800</xdr:colOff>
      <xdr:row>31</xdr:row>
      <xdr:rowOff>128270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19545300" y="542721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140479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655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128270</xdr:rowOff>
    </xdr:from>
    <xdr:to>
      <xdr:col>102</xdr:col>
      <xdr:colOff>114300</xdr:colOff>
      <xdr:row>33</xdr:row>
      <xdr:rowOff>105410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8656300" y="544322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140479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655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76471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20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75184</xdr:rowOff>
    </xdr:from>
    <xdr:to>
      <xdr:col>116</xdr:col>
      <xdr:colOff>114300</xdr:colOff>
      <xdr:row>32</xdr:row>
      <xdr:rowOff>5334</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53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28211</xdr:rowOff>
    </xdr:from>
    <xdr:ext cx="378565"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5343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91186</xdr:rowOff>
    </xdr:from>
    <xdr:to>
      <xdr:col>112</xdr:col>
      <xdr:colOff>38100</xdr:colOff>
      <xdr:row>32</xdr:row>
      <xdr:rowOff>21336</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540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30</xdr:row>
      <xdr:rowOff>37863</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5181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61468</xdr:rowOff>
    </xdr:from>
    <xdr:to>
      <xdr:col>107</xdr:col>
      <xdr:colOff>101600</xdr:colOff>
      <xdr:row>31</xdr:row>
      <xdr:rowOff>163068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537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30</xdr:row>
      <xdr:rowOff>8145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5151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77470</xdr:rowOff>
    </xdr:from>
    <xdr:to>
      <xdr:col>102</xdr:col>
      <xdr:colOff>165100</xdr:colOff>
      <xdr:row>32</xdr:row>
      <xdr:rowOff>7620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53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30</xdr:row>
      <xdr:rowOff>24147</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6017" y="516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54610</xdr:rowOff>
    </xdr:from>
    <xdr:to>
      <xdr:col>98</xdr:col>
      <xdr:colOff>38100</xdr:colOff>
      <xdr:row>33</xdr:row>
      <xdr:rowOff>156210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1287</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548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類似団体と比べ、主に農林水産業費で</a:t>
          </a:r>
          <a:r>
            <a:rPr kumimoji="1" lang="en-US" altLang="ja-JP" sz="1300">
              <a:latin typeface="ＭＳ Ｐゴシック" panose="020B0600070205080204" pitchFamily="50" charset="-128"/>
              <a:ea typeface="ＭＳ Ｐゴシック" panose="020B0600070205080204" pitchFamily="50" charset="-128"/>
            </a:rPr>
            <a:t>25,255</a:t>
          </a:r>
          <a:r>
            <a:rPr kumimoji="1" lang="ja-JP" altLang="en-US" sz="1300">
              <a:latin typeface="ＭＳ Ｐゴシック" panose="020B0600070205080204" pitchFamily="50" charset="-128"/>
              <a:ea typeface="ＭＳ Ｐゴシック" panose="020B0600070205080204" pitchFamily="50" charset="-128"/>
            </a:rPr>
            <a:t>円、教育費で</a:t>
          </a:r>
          <a:r>
            <a:rPr kumimoji="1" lang="en-US" altLang="ja-JP" sz="1300">
              <a:latin typeface="ＭＳ Ｐゴシック" panose="020B0600070205080204" pitchFamily="50" charset="-128"/>
              <a:ea typeface="ＭＳ Ｐゴシック" panose="020B0600070205080204" pitchFamily="50" charset="-128"/>
            </a:rPr>
            <a:t>17,984</a:t>
          </a:r>
          <a:r>
            <a:rPr kumimoji="1" lang="ja-JP" altLang="en-US" sz="1300">
              <a:latin typeface="ＭＳ Ｐゴシック" panose="020B0600070205080204" pitchFamily="50" charset="-128"/>
              <a:ea typeface="ＭＳ Ｐゴシック" panose="020B0600070205080204" pitchFamily="50" charset="-128"/>
            </a:rPr>
            <a:t>円、公債費で</a:t>
          </a:r>
          <a:r>
            <a:rPr kumimoji="1" lang="en-US" altLang="ja-JP" sz="1300">
              <a:latin typeface="ＭＳ Ｐゴシック" panose="020B0600070205080204" pitchFamily="50" charset="-128"/>
              <a:ea typeface="ＭＳ Ｐゴシック" panose="020B0600070205080204" pitchFamily="50" charset="-128"/>
            </a:rPr>
            <a:t>26,887</a:t>
          </a:r>
          <a:r>
            <a:rPr kumimoji="1" lang="ja-JP" altLang="en-US" sz="1300">
              <a:latin typeface="ＭＳ Ｐゴシック" panose="020B0600070205080204" pitchFamily="50" charset="-128"/>
              <a:ea typeface="ＭＳ Ｐゴシック" panose="020B0600070205080204" pitchFamily="50" charset="-128"/>
            </a:rPr>
            <a:t>円多くなっており、衛生費で</a:t>
          </a:r>
          <a:r>
            <a:rPr kumimoji="1" lang="en-US" altLang="ja-JP" sz="1300">
              <a:latin typeface="ＭＳ Ｐゴシック" panose="020B0600070205080204" pitchFamily="50" charset="-128"/>
              <a:ea typeface="ＭＳ Ｐゴシック" panose="020B0600070205080204" pitchFamily="50" charset="-128"/>
            </a:rPr>
            <a:t>38,967</a:t>
          </a:r>
          <a:r>
            <a:rPr kumimoji="1" lang="ja-JP" altLang="en-US" sz="1300">
              <a:latin typeface="ＭＳ Ｐゴシック" panose="020B0600070205080204" pitchFamily="50" charset="-128"/>
              <a:ea typeface="ＭＳ Ｐゴシック" panose="020B0600070205080204" pitchFamily="50" charset="-128"/>
            </a:rPr>
            <a:t>円、土木費で</a:t>
          </a:r>
          <a:r>
            <a:rPr kumimoji="1" lang="en-US" altLang="ja-JP" sz="1300">
              <a:latin typeface="ＭＳ Ｐゴシック" panose="020B0600070205080204" pitchFamily="50" charset="-128"/>
              <a:ea typeface="ＭＳ Ｐゴシック" panose="020B0600070205080204" pitchFamily="50" charset="-128"/>
            </a:rPr>
            <a:t>31,495</a:t>
          </a:r>
          <a:r>
            <a:rPr kumimoji="1" lang="ja-JP" altLang="en-US" sz="1300">
              <a:latin typeface="ＭＳ Ｐゴシック" panose="020B0600070205080204" pitchFamily="50" charset="-128"/>
              <a:ea typeface="ＭＳ Ｐゴシック" panose="020B0600070205080204" pitchFamily="50" charset="-128"/>
            </a:rPr>
            <a:t>円少なくなっている。</a:t>
          </a:r>
        </a:p>
        <a:p>
          <a:r>
            <a:rPr kumimoji="1" lang="ja-JP" altLang="en-US" sz="1300">
              <a:latin typeface="ＭＳ Ｐゴシック" panose="020B0600070205080204" pitchFamily="50" charset="-128"/>
              <a:ea typeface="ＭＳ Ｐゴシック" panose="020B0600070205080204" pitchFamily="50" charset="-128"/>
            </a:rPr>
            <a:t>前年度と比べ増減が多かった主なものは、商工費で</a:t>
          </a:r>
          <a:r>
            <a:rPr kumimoji="1" lang="en-US" altLang="ja-JP" sz="1300">
              <a:latin typeface="ＭＳ Ｐゴシック" panose="020B0600070205080204" pitchFamily="50" charset="-128"/>
              <a:ea typeface="ＭＳ Ｐゴシック" panose="020B0600070205080204" pitchFamily="50" charset="-128"/>
            </a:rPr>
            <a:t>22,329</a:t>
          </a:r>
          <a:r>
            <a:rPr kumimoji="1" lang="ja-JP" altLang="en-US" sz="1300">
              <a:latin typeface="ＭＳ Ｐゴシック" panose="020B0600070205080204" pitchFamily="50" charset="-128"/>
              <a:ea typeface="ＭＳ Ｐゴシック" panose="020B0600070205080204" pitchFamily="50" charset="-128"/>
            </a:rPr>
            <a:t>円減少している。これは物価高騰対策として実施したプレミアム商品券発行事業の皆減が主な要因である。</a:t>
          </a:r>
        </a:p>
        <a:p>
          <a:r>
            <a:rPr kumimoji="1" lang="ja-JP" altLang="en-US" sz="1300">
              <a:latin typeface="ＭＳ Ｐゴシック" panose="020B0600070205080204" pitchFamily="50" charset="-128"/>
              <a:ea typeface="ＭＳ Ｐゴシック" panose="020B0600070205080204" pitchFamily="50" charset="-128"/>
            </a:rPr>
            <a:t>民生費は児童手当に関する制度改正に伴い</a:t>
          </a:r>
          <a:r>
            <a:rPr kumimoji="1" lang="en-US" altLang="ja-JP" sz="1300">
              <a:latin typeface="ＭＳ Ｐゴシック" panose="020B0600070205080204" pitchFamily="50" charset="-128"/>
              <a:ea typeface="ＭＳ Ｐゴシック" panose="020B0600070205080204" pitchFamily="50" charset="-128"/>
            </a:rPr>
            <a:t>10,814</a:t>
          </a:r>
          <a:r>
            <a:rPr kumimoji="1" lang="ja-JP" altLang="en-US" sz="1300">
              <a:latin typeface="ＭＳ Ｐゴシック" panose="020B0600070205080204" pitchFamily="50" charset="-128"/>
              <a:ea typeface="ＭＳ Ｐゴシック" panose="020B0600070205080204" pitchFamily="50" charset="-128"/>
            </a:rPr>
            <a:t>円、農林水産業費は老朽化した農村環境改善センターの解体を実施したことにより</a:t>
          </a:r>
          <a:r>
            <a:rPr kumimoji="1" lang="en-US" altLang="ja-JP" sz="1300">
              <a:latin typeface="ＭＳ Ｐゴシック" panose="020B0600070205080204" pitchFamily="50" charset="-128"/>
              <a:ea typeface="ＭＳ Ｐゴシック" panose="020B0600070205080204" pitchFamily="50" charset="-128"/>
            </a:rPr>
            <a:t>13,261</a:t>
          </a:r>
          <a:r>
            <a:rPr kumimoji="1" lang="ja-JP" altLang="en-US" sz="1300">
              <a:latin typeface="ＭＳ Ｐゴシック" panose="020B0600070205080204" pitchFamily="50" charset="-128"/>
              <a:ea typeface="ＭＳ Ｐゴシック" panose="020B0600070205080204" pitchFamily="50" charset="-128"/>
            </a:rPr>
            <a:t>円それぞれ増加となった。</a:t>
          </a:r>
        </a:p>
        <a:p>
          <a:r>
            <a:rPr kumimoji="1" lang="ja-JP" altLang="en-US" sz="1300">
              <a:latin typeface="ＭＳ Ｐゴシック" panose="020B0600070205080204" pitchFamily="50" charset="-128"/>
              <a:ea typeface="ＭＳ Ｐゴシック" panose="020B0600070205080204" pitchFamily="50" charset="-128"/>
            </a:rPr>
            <a:t>労働費は施設改修を実施したことにより</a:t>
          </a:r>
          <a:r>
            <a:rPr kumimoji="1" lang="en-US" altLang="ja-JP" sz="1300">
              <a:latin typeface="ＭＳ Ｐゴシック" panose="020B0600070205080204" pitchFamily="50" charset="-128"/>
              <a:ea typeface="ＭＳ Ｐゴシック" panose="020B0600070205080204" pitchFamily="50" charset="-128"/>
            </a:rPr>
            <a:t>4,927</a:t>
          </a:r>
          <a:r>
            <a:rPr kumimoji="1" lang="ja-JP" altLang="en-US" sz="1300">
              <a:latin typeface="ＭＳ Ｐゴシック" panose="020B0600070205080204" pitchFamily="50" charset="-128"/>
              <a:ea typeface="ＭＳ Ｐゴシック" panose="020B0600070205080204" pitchFamily="50" charset="-128"/>
            </a:rPr>
            <a:t>円増加し、類似団体や県内市町と比べても高い数値となった。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香川県まんのう町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実質収支額は継続的に黒字を確保している。実質単年度収支については、赤字、黒字を交互に繰り返していたが、令和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年度は財政調整基金の残高が増加したことから黒字となった。標準財政規模が増加したが、財政調整基金の残高は約</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3,000</a:t>
          </a:r>
          <a:r>
            <a:rPr kumimoji="1" lang="ja-JP" altLang="en-US" sz="1200">
              <a:latin typeface="ＭＳ ゴシック" pitchFamily="49" charset="-128"/>
              <a:ea typeface="ＭＳ ゴシック" pitchFamily="49" charset="-128"/>
            </a:rPr>
            <a:t>万円で、前年度比</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6,500</a:t>
          </a:r>
          <a:r>
            <a:rPr kumimoji="1" lang="ja-JP" altLang="en-US" sz="1200">
              <a:latin typeface="ＭＳ ゴシック" pitchFamily="49" charset="-128"/>
              <a:ea typeface="ＭＳ ゴシック" pitchFamily="49" charset="-128"/>
            </a:rPr>
            <a:t>万円の増となった為、標準財政規模に占める比率は、前年度と比べ</a:t>
          </a:r>
          <a:r>
            <a:rPr kumimoji="1" lang="en-US" altLang="ja-JP" sz="1200">
              <a:latin typeface="ＭＳ ゴシック" pitchFamily="49" charset="-128"/>
              <a:ea typeface="ＭＳ ゴシック" pitchFamily="49" charset="-128"/>
            </a:rPr>
            <a:t>3.13%</a:t>
          </a:r>
          <a:r>
            <a:rPr kumimoji="1" lang="ja-JP" altLang="en-US" sz="1200">
              <a:latin typeface="ＭＳ ゴシック" pitchFamily="49" charset="-128"/>
              <a:ea typeface="ＭＳ ゴシック" pitchFamily="49" charset="-128"/>
            </a:rPr>
            <a:t>増の</a:t>
          </a:r>
          <a:r>
            <a:rPr kumimoji="1" lang="en-US" altLang="ja-JP" sz="1200">
              <a:latin typeface="ＭＳ ゴシック" pitchFamily="49" charset="-128"/>
              <a:ea typeface="ＭＳ ゴシック" pitchFamily="49" charset="-128"/>
            </a:rPr>
            <a:t>42.52%</a:t>
          </a:r>
          <a:r>
            <a:rPr kumimoji="1" lang="ja-JP" altLang="en-US" sz="1200">
              <a:latin typeface="ＭＳ ゴシック" pitchFamily="49" charset="-128"/>
              <a:ea typeface="ＭＳ ゴシック" pitchFamily="49" charset="-128"/>
            </a:rPr>
            <a:t>となった。人口一人当たりの財政調整基金残高は、約</a:t>
          </a:r>
          <a:r>
            <a:rPr kumimoji="1" lang="en-US" altLang="ja-JP" sz="1200">
              <a:latin typeface="ＭＳ ゴシック" pitchFamily="49" charset="-128"/>
              <a:ea typeface="ＭＳ ゴシック" pitchFamily="49" charset="-128"/>
            </a:rPr>
            <a:t>17.5</a:t>
          </a:r>
          <a:r>
            <a:rPr kumimoji="1" lang="ja-JP" altLang="en-US" sz="1200">
              <a:latin typeface="ＭＳ ゴシック" pitchFamily="49" charset="-128"/>
              <a:ea typeface="ＭＳ ゴシック" pitchFamily="49" charset="-128"/>
            </a:rPr>
            <a:t>万円となっているが、</a:t>
          </a:r>
          <a:r>
            <a:rPr kumimoji="1" lang="ja-JP" altLang="en-US" sz="1200">
              <a:solidFill>
                <a:sysClr val="windowText" lastClr="000000"/>
              </a:solidFill>
              <a:latin typeface="ＭＳ ゴシック" pitchFamily="49" charset="-128"/>
              <a:ea typeface="ＭＳ ゴシック" pitchFamily="49" charset="-128"/>
            </a:rPr>
            <a:t>本町の財政調整基金積立額は特別高いものではなく平均的なものである。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香川県まんのう町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一般会計をはじめ、全ての会計で赤字は生じていない。今後とも赤字が発生しないよう経費の節減に取り組んでいく。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12469800</v>
      </c>
      <c r="BO4" s="449"/>
      <c r="BP4" s="449"/>
      <c r="BQ4" s="449"/>
      <c r="BR4" s="449"/>
      <c r="BS4" s="449"/>
      <c r="BT4" s="449"/>
      <c r="BU4" s="450"/>
      <c r="BV4" s="448">
        <v>12505615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3.4</v>
      </c>
      <c r="CU4" s="589"/>
      <c r="CV4" s="589"/>
      <c r="CW4" s="589"/>
      <c r="CX4" s="589"/>
      <c r="CY4" s="589"/>
      <c r="CZ4" s="589"/>
      <c r="DA4" s="590"/>
      <c r="DB4" s="588">
        <v>4.4000000000000004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12135940</v>
      </c>
      <c r="BO5" s="420"/>
      <c r="BP5" s="420"/>
      <c r="BQ5" s="420"/>
      <c r="BR5" s="420"/>
      <c r="BS5" s="420"/>
      <c r="BT5" s="420"/>
      <c r="BU5" s="421"/>
      <c r="BV5" s="419">
        <v>12072647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87.4</v>
      </c>
      <c r="CU5" s="417"/>
      <c r="CV5" s="417"/>
      <c r="CW5" s="417"/>
      <c r="CX5" s="417"/>
      <c r="CY5" s="417"/>
      <c r="CZ5" s="417"/>
      <c r="DA5" s="418"/>
      <c r="DB5" s="416">
        <v>85.8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333860</v>
      </c>
      <c r="BO6" s="420"/>
      <c r="BP6" s="420"/>
      <c r="BQ6" s="420"/>
      <c r="BR6" s="420"/>
      <c r="BS6" s="420"/>
      <c r="BT6" s="420"/>
      <c r="BU6" s="421"/>
      <c r="BV6" s="419">
        <v>432968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87.6</v>
      </c>
      <c r="CU6" s="563"/>
      <c r="CV6" s="563"/>
      <c r="CW6" s="563"/>
      <c r="CX6" s="563"/>
      <c r="CY6" s="563"/>
      <c r="CZ6" s="563"/>
      <c r="DA6" s="564"/>
      <c r="DB6" s="562">
        <v>86.3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93283</v>
      </c>
      <c r="BO7" s="420"/>
      <c r="BP7" s="420"/>
      <c r="BQ7" s="420"/>
      <c r="BR7" s="420"/>
      <c r="BS7" s="420"/>
      <c r="BT7" s="420"/>
      <c r="BU7" s="421"/>
      <c r="BV7" s="419">
        <v>124489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7145539</v>
      </c>
      <c r="CU7" s="420"/>
      <c r="CV7" s="420"/>
      <c r="CW7" s="420"/>
      <c r="CX7" s="420"/>
      <c r="CY7" s="420"/>
      <c r="CZ7" s="420"/>
      <c r="DA7" s="421"/>
      <c r="DB7" s="419">
        <v>7040056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240577</v>
      </c>
      <c r="BO8" s="420"/>
      <c r="BP8" s="420"/>
      <c r="BQ8" s="420"/>
      <c r="BR8" s="420"/>
      <c r="BS8" s="420"/>
      <c r="BT8" s="420"/>
      <c r="BU8" s="421"/>
      <c r="BV8" s="419">
        <v>308479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0.34</v>
      </c>
      <c r="CU8" s="523"/>
      <c r="CV8" s="523"/>
      <c r="CW8" s="523"/>
      <c r="CX8" s="523"/>
      <c r="CY8" s="523"/>
      <c r="CZ8" s="523"/>
      <c r="DA8" s="524"/>
      <c r="DB8" s="522">
        <v>0.34</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17401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-67902</v>
      </c>
      <c r="BO9" s="420"/>
      <c r="BP9" s="420"/>
      <c r="BQ9" s="420"/>
      <c r="BR9" s="420"/>
      <c r="BS9" s="420"/>
      <c r="BT9" s="420"/>
      <c r="BU9" s="421"/>
      <c r="BV9" s="419">
        <v>-74634</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16.600000000000001</v>
      </c>
      <c r="CU9" s="417"/>
      <c r="CV9" s="417"/>
      <c r="CW9" s="417"/>
      <c r="CX9" s="417"/>
      <c r="CY9" s="417"/>
      <c r="CZ9" s="417"/>
      <c r="DA9" s="418"/>
      <c r="DB9" s="416">
        <v>15.8</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18377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575119</v>
      </c>
      <c r="BO10" s="420"/>
      <c r="BP10" s="420"/>
      <c r="BQ10" s="420"/>
      <c r="BR10" s="420"/>
      <c r="BS10" s="420"/>
      <c r="BT10" s="420"/>
      <c r="BU10" s="421"/>
      <c r="BV10" s="419">
        <v>246706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17116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310000</v>
      </c>
      <c r="BO12" s="420"/>
      <c r="BP12" s="420"/>
      <c r="BQ12" s="420"/>
      <c r="BR12" s="420"/>
      <c r="BS12" s="420"/>
      <c r="BT12" s="420"/>
      <c r="BU12" s="421"/>
      <c r="BV12" s="419">
        <v>240000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16855</v>
      </c>
      <c r="S13" s="507"/>
      <c r="T13" s="507"/>
      <c r="U13" s="507"/>
      <c r="V13" s="508"/>
      <c r="W13" s="509" t="s">
        <v>131</v>
      </c>
      <c r="X13" s="405"/>
      <c r="Y13" s="405"/>
      <c r="Z13" s="405"/>
      <c r="AA13" s="405"/>
      <c r="AB13" s="406"/>
      <c r="AC13" s="372">
        <v>997</v>
      </c>
      <c r="AD13" s="373"/>
      <c r="AE13" s="373"/>
      <c r="AF13" s="373"/>
      <c r="AG13" s="374"/>
      <c r="AH13" s="372">
        <v>1134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197217</v>
      </c>
      <c r="BO13" s="420"/>
      <c r="BP13" s="420"/>
      <c r="BQ13" s="420"/>
      <c r="BR13" s="420"/>
      <c r="BS13" s="420"/>
      <c r="BT13" s="420"/>
      <c r="BU13" s="421"/>
      <c r="BV13" s="419">
        <v>-67928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v>
      </c>
      <c r="CU13" s="417"/>
      <c r="CV13" s="417"/>
      <c r="CW13" s="417"/>
      <c r="CX13" s="417"/>
      <c r="CY13" s="417"/>
      <c r="CZ13" s="417"/>
      <c r="DA13" s="418"/>
      <c r="DB13" s="416">
        <v>8.4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17350</v>
      </c>
      <c r="S14" s="507"/>
      <c r="T14" s="507"/>
      <c r="U14" s="507"/>
      <c r="V14" s="508"/>
      <c r="W14" s="510"/>
      <c r="X14" s="408"/>
      <c r="Y14" s="408"/>
      <c r="Z14" s="408"/>
      <c r="AA14" s="408"/>
      <c r="AB14" s="409"/>
      <c r="AC14" s="499">
        <v>12</v>
      </c>
      <c r="AD14" s="500"/>
      <c r="AE14" s="500"/>
      <c r="AF14" s="500"/>
      <c r="AG14" s="501"/>
      <c r="AH14" s="499">
        <v>13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17130</v>
      </c>
      <c r="S15" s="507"/>
      <c r="T15" s="507"/>
      <c r="U15" s="507"/>
      <c r="V15" s="508"/>
      <c r="W15" s="509" t="s">
        <v>137</v>
      </c>
      <c r="X15" s="405"/>
      <c r="Y15" s="405"/>
      <c r="Z15" s="405"/>
      <c r="AA15" s="405"/>
      <c r="AB15" s="406"/>
      <c r="AC15" s="372">
        <v>2337</v>
      </c>
      <c r="AD15" s="373"/>
      <c r="AE15" s="373"/>
      <c r="AF15" s="373"/>
      <c r="AG15" s="374"/>
      <c r="AH15" s="372">
        <v>2501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2234549</v>
      </c>
      <c r="BO15" s="449"/>
      <c r="BP15" s="449"/>
      <c r="BQ15" s="449"/>
      <c r="BR15" s="449"/>
      <c r="BS15" s="449"/>
      <c r="BT15" s="449"/>
      <c r="BU15" s="450"/>
      <c r="BV15" s="448">
        <v>2209251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28.2</v>
      </c>
      <c r="AD16" s="500"/>
      <c r="AE16" s="500"/>
      <c r="AF16" s="500"/>
      <c r="AG16" s="501"/>
      <c r="AH16" s="499">
        <v>28.8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6561882</v>
      </c>
      <c r="BO16" s="420"/>
      <c r="BP16" s="420"/>
      <c r="BQ16" s="420"/>
      <c r="BR16" s="420"/>
      <c r="BS16" s="420"/>
      <c r="BT16" s="420"/>
      <c r="BU16" s="421"/>
      <c r="BV16" s="419">
        <v>6446965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4958</v>
      </c>
      <c r="AD17" s="373"/>
      <c r="AE17" s="373"/>
      <c r="AF17" s="373"/>
      <c r="AG17" s="374"/>
      <c r="AH17" s="372">
        <v>5064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2798710</v>
      </c>
      <c r="BO17" s="420"/>
      <c r="BP17" s="420"/>
      <c r="BQ17" s="420"/>
      <c r="BR17" s="420"/>
      <c r="BS17" s="420"/>
      <c r="BT17" s="420"/>
      <c r="BU17" s="421"/>
      <c r="BV17" s="419">
        <v>2765700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194.45</v>
      </c>
      <c r="M18" s="472"/>
      <c r="N18" s="472"/>
      <c r="O18" s="472"/>
      <c r="P18" s="472"/>
      <c r="Q18" s="472"/>
      <c r="R18" s="473"/>
      <c r="S18" s="473"/>
      <c r="T18" s="473"/>
      <c r="U18" s="473"/>
      <c r="V18" s="474"/>
      <c r="W18" s="490"/>
      <c r="X18" s="491"/>
      <c r="Y18" s="491"/>
      <c r="Z18" s="491"/>
      <c r="AA18" s="491"/>
      <c r="AB18" s="515"/>
      <c r="AC18" s="389">
        <v>59.8</v>
      </c>
      <c r="AD18" s="390"/>
      <c r="AE18" s="390"/>
      <c r="AF18" s="390"/>
      <c r="AG18" s="475"/>
      <c r="AH18" s="389">
        <v>58.2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6357963</v>
      </c>
      <c r="BO18" s="420"/>
      <c r="BP18" s="420"/>
      <c r="BQ18" s="420"/>
      <c r="BR18" s="420"/>
      <c r="BS18" s="420"/>
      <c r="BT18" s="420"/>
      <c r="BU18" s="421"/>
      <c r="BV18" s="419">
        <v>6090327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89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8812393</v>
      </c>
      <c r="BO19" s="420"/>
      <c r="BP19" s="420"/>
      <c r="BQ19" s="420"/>
      <c r="BR19" s="420"/>
      <c r="BS19" s="420"/>
      <c r="BT19" s="420"/>
      <c r="BU19" s="421"/>
      <c r="BV19" s="419">
        <v>8872762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6531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12495048</v>
      </c>
      <c r="BO22" s="449"/>
      <c r="BP22" s="449"/>
      <c r="BQ22" s="449"/>
      <c r="BR22" s="449"/>
      <c r="BS22" s="449"/>
      <c r="BT22" s="449"/>
      <c r="BU22" s="450"/>
      <c r="BV22" s="448">
        <v>12869467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8222025</v>
      </c>
      <c r="BO23" s="420"/>
      <c r="BP23" s="420"/>
      <c r="BQ23" s="420"/>
      <c r="BR23" s="420"/>
      <c r="BS23" s="420"/>
      <c r="BT23" s="420"/>
      <c r="BU23" s="421"/>
      <c r="BV23" s="419">
        <v>8060118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7740</v>
      </c>
      <c r="R24" s="373"/>
      <c r="S24" s="373"/>
      <c r="T24" s="373"/>
      <c r="U24" s="373"/>
      <c r="V24" s="374"/>
      <c r="W24" s="462"/>
      <c r="X24" s="399"/>
      <c r="Y24" s="400"/>
      <c r="Z24" s="375" t="s">
        <v>162</v>
      </c>
      <c r="AA24" s="376"/>
      <c r="AB24" s="376"/>
      <c r="AC24" s="376"/>
      <c r="AD24" s="376"/>
      <c r="AE24" s="376"/>
      <c r="AF24" s="376"/>
      <c r="AG24" s="377"/>
      <c r="AH24" s="372">
        <v>159</v>
      </c>
      <c r="AI24" s="373"/>
      <c r="AJ24" s="373"/>
      <c r="AK24" s="373"/>
      <c r="AL24" s="374"/>
      <c r="AM24" s="372">
        <v>513093</v>
      </c>
      <c r="AN24" s="373"/>
      <c r="AO24" s="373"/>
      <c r="AP24" s="373"/>
      <c r="AQ24" s="373"/>
      <c r="AR24" s="374"/>
      <c r="AS24" s="372">
        <v>3227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9480313</v>
      </c>
      <c r="BO24" s="420"/>
      <c r="BP24" s="420"/>
      <c r="BQ24" s="420"/>
      <c r="BR24" s="420"/>
      <c r="BS24" s="420"/>
      <c r="BT24" s="420"/>
      <c r="BU24" s="421"/>
      <c r="BV24" s="419">
        <v>9507569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5980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3705353</v>
      </c>
      <c r="BO25" s="449"/>
      <c r="BP25" s="449"/>
      <c r="BQ25" s="449"/>
      <c r="BR25" s="449"/>
      <c r="BS25" s="449"/>
      <c r="BT25" s="449"/>
      <c r="BU25" s="450"/>
      <c r="BV25" s="448">
        <v>3907560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5640</v>
      </c>
      <c r="R26" s="373"/>
      <c r="S26" s="373"/>
      <c r="T26" s="373"/>
      <c r="U26" s="373"/>
      <c r="V26" s="374"/>
      <c r="W26" s="462"/>
      <c r="X26" s="399"/>
      <c r="Y26" s="400"/>
      <c r="Z26" s="375" t="s">
        <v>168</v>
      </c>
      <c r="AA26" s="430"/>
      <c r="AB26" s="430"/>
      <c r="AC26" s="430"/>
      <c r="AD26" s="430"/>
      <c r="AE26" s="430"/>
      <c r="AF26" s="430"/>
      <c r="AG26" s="431"/>
      <c r="AH26" s="372">
        <v>7</v>
      </c>
      <c r="AI26" s="373"/>
      <c r="AJ26" s="373"/>
      <c r="AK26" s="373"/>
      <c r="AL26" s="374"/>
      <c r="AM26" s="372">
        <v>24962</v>
      </c>
      <c r="AN26" s="373"/>
      <c r="AO26" s="373"/>
      <c r="AP26" s="373"/>
      <c r="AQ26" s="373"/>
      <c r="AR26" s="374"/>
      <c r="AS26" s="372">
        <v>3566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47328</v>
      </c>
      <c r="BO26" s="420"/>
      <c r="BP26" s="420"/>
      <c r="BQ26" s="420"/>
      <c r="BR26" s="420"/>
      <c r="BS26" s="420"/>
      <c r="BT26" s="420"/>
      <c r="BU26" s="421"/>
      <c r="BV26" s="419">
        <v>47612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3280</v>
      </c>
      <c r="R27" s="373"/>
      <c r="S27" s="373"/>
      <c r="T27" s="373"/>
      <c r="U27" s="373"/>
      <c r="V27" s="374"/>
      <c r="W27" s="462"/>
      <c r="X27" s="399"/>
      <c r="Y27" s="400"/>
      <c r="Z27" s="375" t="s">
        <v>171</v>
      </c>
      <c r="AA27" s="376"/>
      <c r="AB27" s="376"/>
      <c r="AC27" s="376"/>
      <c r="AD27" s="376"/>
      <c r="AE27" s="376"/>
      <c r="AF27" s="376"/>
      <c r="AG27" s="377"/>
      <c r="AH27" s="372">
        <v>38</v>
      </c>
      <c r="AI27" s="373"/>
      <c r="AJ27" s="373"/>
      <c r="AK27" s="373"/>
      <c r="AL27" s="374"/>
      <c r="AM27" s="372">
        <v>111116</v>
      </c>
      <c r="AN27" s="373"/>
      <c r="AO27" s="373"/>
      <c r="AP27" s="373"/>
      <c r="AQ27" s="373"/>
      <c r="AR27" s="374"/>
      <c r="AS27" s="372">
        <v>2924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v>281584</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2990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3037986</v>
      </c>
      <c r="BO28" s="449"/>
      <c r="BP28" s="449"/>
      <c r="BQ28" s="449"/>
      <c r="BR28" s="449"/>
      <c r="BS28" s="449"/>
      <c r="BT28" s="449"/>
      <c r="BU28" s="450"/>
      <c r="BV28" s="448">
        <v>2772867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14</v>
      </c>
      <c r="M29" s="373"/>
      <c r="N29" s="373"/>
      <c r="O29" s="373"/>
      <c r="P29" s="374"/>
      <c r="Q29" s="372">
        <v>2840</v>
      </c>
      <c r="R29" s="373"/>
      <c r="S29" s="373"/>
      <c r="T29" s="373"/>
      <c r="U29" s="373"/>
      <c r="V29" s="374"/>
      <c r="W29" s="463"/>
      <c r="X29" s="464"/>
      <c r="Y29" s="465"/>
      <c r="Z29" s="375" t="s">
        <v>177</v>
      </c>
      <c r="AA29" s="376"/>
      <c r="AB29" s="376"/>
      <c r="AC29" s="376"/>
      <c r="AD29" s="376"/>
      <c r="AE29" s="376"/>
      <c r="AF29" s="376"/>
      <c r="AG29" s="377"/>
      <c r="AH29" s="372">
        <v>197</v>
      </c>
      <c r="AI29" s="373"/>
      <c r="AJ29" s="373"/>
      <c r="AK29" s="373"/>
      <c r="AL29" s="374"/>
      <c r="AM29" s="372">
        <v>624209</v>
      </c>
      <c r="AN29" s="373"/>
      <c r="AO29" s="373"/>
      <c r="AP29" s="373"/>
      <c r="AQ29" s="373"/>
      <c r="AR29" s="374"/>
      <c r="AS29" s="372">
        <v>3169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105926</v>
      </c>
      <c r="BO29" s="420"/>
      <c r="BP29" s="420"/>
      <c r="BQ29" s="420"/>
      <c r="BR29" s="420"/>
      <c r="BS29" s="420"/>
      <c r="BT29" s="420"/>
      <c r="BU29" s="421"/>
      <c r="BV29" s="419">
        <v>340760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2743088</v>
      </c>
      <c r="BO30" s="454"/>
      <c r="BP30" s="454"/>
      <c r="BQ30" s="454"/>
      <c r="BR30" s="454"/>
      <c r="BS30" s="454"/>
      <c r="BT30" s="454"/>
      <c r="BU30" s="455"/>
      <c r="BV30" s="453">
        <v>2917814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仲多度南部消防組合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（一財）ことなみ振興公社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香川県市町総合事務組合</v>
      </c>
      <c r="BZ35" s="368"/>
      <c r="CA35" s="368"/>
      <c r="CB35" s="368"/>
      <c r="CC35" s="368"/>
      <c r="CD35" s="368"/>
      <c r="CE35" s="368"/>
      <c r="CF35" s="368"/>
      <c r="CG35" s="368"/>
      <c r="CH35" s="368"/>
      <c r="CI35" s="368"/>
      <c r="CJ35" s="368"/>
      <c r="CK35" s="368"/>
      <c r="CL35" s="368"/>
      <c r="CM35" s="368"/>
      <c r="CN35" s="169"/>
      <c r="CO35" s="367">
        <f t="shared" ref="CO35:CO43" si="3">IF(CQ35="","",CO34+1)</f>
        <v>17</v>
      </c>
      <c r="CP35" s="367"/>
      <c r="CQ35" s="368" t="str">
        <f>IF('各会計、関係団体の財政状況及び健全化判断比率'!BS8="","",'各会計、関係団体の財政状況及び健全化判断比率'!BS8)</f>
        <v>㈲仲南振興公社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香川県後期高齢者医療広域連合（一般会計）</v>
      </c>
      <c r="BZ36" s="368"/>
      <c r="CA36" s="368"/>
      <c r="CB36" s="368"/>
      <c r="CC36" s="368"/>
      <c r="CD36" s="368"/>
      <c r="CE36" s="368"/>
      <c r="CF36" s="368"/>
      <c r="CG36" s="368"/>
      <c r="CH36" s="368"/>
      <c r="CI36" s="368"/>
      <c r="CJ36" s="368"/>
      <c r="CK36" s="368"/>
      <c r="CL36" s="368"/>
      <c r="CM36" s="368"/>
      <c r="CN36" s="169"/>
      <c r="CO36" s="367">
        <f t="shared" si="3"/>
        <v>18</v>
      </c>
      <c r="CP36" s="367"/>
      <c r="CQ36" s="368" t="str">
        <f>IF('各会計、関係団体の財政状況及び健全化判断比率'!BS9="","",'各会計、関係団体の財政状況及び健全化判断比率'!BS9)</f>
        <v>㈱グリーンパークまんのう</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香川県後期高齢者医療広域連合（後期高齢者医療事業）</v>
      </c>
      <c r="BZ37" s="368"/>
      <c r="CA37" s="368"/>
      <c r="CB37" s="368"/>
      <c r="CC37" s="368"/>
      <c r="CD37" s="368"/>
      <c r="CE37" s="368"/>
      <c r="CF37" s="368"/>
      <c r="CG37" s="368"/>
      <c r="CH37" s="368"/>
      <c r="CI37" s="368"/>
      <c r="CJ37" s="368"/>
      <c r="CK37" s="368"/>
      <c r="CL37" s="368"/>
      <c r="CM37" s="368"/>
      <c r="CN37" s="169"/>
      <c r="CO37" s="367">
        <f t="shared" si="3"/>
        <v>19</v>
      </c>
      <c r="CP37" s="367"/>
      <c r="CQ37" s="368" t="str">
        <f>IF('各会計、関係団体の財政状況及び健全化判断比率'!BS10="","",'各会計、関係団体の財政状況及び健全化判断比率'!BS10)</f>
        <v>まんのう町土地開発公社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〇</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10</v>
      </c>
      <c r="BX38" s="367"/>
      <c r="BY38" s="368" t="str">
        <f>IF('各会計、関係団体の財政状況及び健全化判断比率'!B72="","",'各会計、関係団体の財政状況及び健全化判断比率'!B72)</f>
        <v>香川県中部ボートレース事業組合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11</v>
      </c>
      <c r="BX39" s="367"/>
      <c r="BY39" s="368" t="str">
        <f>IF('各会計、関係団体の財政状況及び健全化判断比率'!B73="","",'各会計、関係団体の財政状況及び健全化判断比率'!B73)</f>
        <v>中讃広域行政事務組合（一般会計）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12</v>
      </c>
      <c r="BX40" s="367"/>
      <c r="BY40" s="368" t="str">
        <f>IF('各会計、関係団体の財政状況及び健全化判断比率'!B74="","",'各会計、関係団体の財政状況及び健全化判断比率'!B74)</f>
        <v>中讃広域行政事務組合（仲善クリーンセンター）</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13</v>
      </c>
      <c r="BX41" s="367"/>
      <c r="BY41" s="368" t="str">
        <f>IF('各会計、関係団体の財政状況及び健全化判断比率'!B75="","",'各会計、関係団体の財政状況及び健全化判断比率'!B75)</f>
        <v>中讃広域行政事務組合（瀬戸グリーンセンター）</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14</v>
      </c>
      <c r="BX42" s="367"/>
      <c r="BY42" s="368" t="str">
        <f>IF('各会計、関係団体の財政状況及び健全化判断比率'!B76="","",'各会計、関係団体の財政状況及び健全化判断比率'!B76)</f>
        <v>中讃広域行政事務組合（クリントピア丸亀）</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15</v>
      </c>
      <c r="BX43" s="367"/>
      <c r="BY43" s="368" t="str">
        <f>IF('各会計、関係団体の財政状況及び健全化判断比率'!B77="","",'各会計、関係団体の財政状況及び健全化判断比率'!B77)</f>
        <v>まんのう町外二ヶ市町(十郷地区)山林組合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y84YpOG0q/fNcNd9tcZfT6csd3xlAPygjlmV/MD46nfPstQ3+yRZ7w5+A/9GTjAuLm8Vv6EYc/1Cs1o2m7qzxA==" saltValue="qRvD6fdbd5zyIki7rG/dg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531</v>
      </c>
      <c r="D34" s="1151"/>
      <c r="E34" s="1152"/>
      <c r="F34" s="32">
        <v>6.66</v>
      </c>
      <c r="G34" s="33">
        <v>6.05</v>
      </c>
      <c r="H34" s="33">
        <v>7.14</v>
      </c>
      <c r="I34" s="33">
        <v>6.16</v>
      </c>
      <c r="J34" s="34">
        <v>5.23</v>
      </c>
      <c r="K34" s="22"/>
      <c r="L34" s="22"/>
      <c r="M34" s="22"/>
      <c r="N34" s="22"/>
      <c r="O34" s="22"/>
      <c r="P34" s="22"/>
    </row>
    <row r="35" spans="1:16" ht="39" customHeight="1" x14ac:dyDescent="0.15">
      <c r="A35" s="22"/>
      <c r="B35" s="35"/>
      <c r="C35" s="1145" t="s">
        <v>532</v>
      </c>
      <c r="D35" s="1146"/>
      <c r="E35" s="1147"/>
      <c r="F35" s="36">
        <v>0.05</v>
      </c>
      <c r="G35" s="37">
        <v>0.1</v>
      </c>
      <c r="H35" s="37">
        <v>0.62</v>
      </c>
      <c r="I35" s="37">
        <v>1.87</v>
      </c>
      <c r="J35" s="38">
        <v>2.1</v>
      </c>
      <c r="K35" s="22"/>
      <c r="L35" s="22"/>
      <c r="M35" s="22"/>
      <c r="N35" s="22"/>
      <c r="O35" s="22"/>
      <c r="P35" s="22"/>
    </row>
    <row r="36" spans="1:16" ht="39" customHeight="1" x14ac:dyDescent="0.15">
      <c r="A36" s="22"/>
      <c r="B36" s="35"/>
      <c r="C36" s="1145" t="s">
        <v>533</v>
      </c>
      <c r="D36" s="1146"/>
      <c r="E36" s="1147"/>
      <c r="F36" s="36">
        <v>1.44</v>
      </c>
      <c r="G36" s="37">
        <v>1.7</v>
      </c>
      <c r="H36" s="37">
        <v>0.44</v>
      </c>
      <c r="I36" s="37">
        <v>0.23</v>
      </c>
      <c r="J36" s="38">
        <v>0.5</v>
      </c>
      <c r="K36" s="22"/>
      <c r="L36" s="22"/>
      <c r="M36" s="22"/>
      <c r="N36" s="22"/>
      <c r="O36" s="22"/>
      <c r="P36" s="22"/>
    </row>
    <row r="37" spans="1:16" ht="39" customHeight="1" x14ac:dyDescent="0.15">
      <c r="A37" s="22"/>
      <c r="B37" s="35"/>
      <c r="C37" s="1145" t="s">
        <v>534</v>
      </c>
      <c r="D37" s="1146"/>
      <c r="E37" s="1147"/>
      <c r="F37" s="36" t="s">
        <v>484</v>
      </c>
      <c r="G37" s="37" t="s">
        <v>484</v>
      </c>
      <c r="H37" s="37" t="s">
        <v>484</v>
      </c>
      <c r="I37" s="37" t="s">
        <v>484</v>
      </c>
      <c r="J37" s="38">
        <v>0.19</v>
      </c>
      <c r="K37" s="22"/>
      <c r="L37" s="22"/>
      <c r="M37" s="22"/>
      <c r="N37" s="22"/>
      <c r="O37" s="22"/>
      <c r="P37" s="22"/>
    </row>
    <row r="38" spans="1:16" ht="39" customHeight="1" x14ac:dyDescent="0.15">
      <c r="A38" s="22"/>
      <c r="B38" s="35"/>
      <c r="C38" s="1145" t="s">
        <v>535</v>
      </c>
      <c r="D38" s="1146"/>
      <c r="E38" s="1147"/>
      <c r="F38" s="36">
        <v>0.09</v>
      </c>
      <c r="G38" s="37">
        <v>0.03</v>
      </c>
      <c r="H38" s="37">
        <v>0.09</v>
      </c>
      <c r="I38" s="37">
        <v>0.15</v>
      </c>
      <c r="J38" s="38">
        <v>0.13</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484</v>
      </c>
      <c r="G42" s="37" t="s">
        <v>484</v>
      </c>
      <c r="H42" s="37" t="s">
        <v>484</v>
      </c>
      <c r="I42" s="37" t="s">
        <v>484</v>
      </c>
      <c r="J42" s="38" t="s">
        <v>484</v>
      </c>
      <c r="K42" s="22"/>
      <c r="L42" s="22"/>
      <c r="M42" s="22"/>
      <c r="N42" s="22"/>
      <c r="O42" s="22"/>
      <c r="P42" s="22"/>
    </row>
    <row r="43" spans="1:16" ht="39" customHeight="1" thickBot="1" x14ac:dyDescent="0.2">
      <c r="A43" s="22"/>
      <c r="B43" s="40"/>
      <c r="C43" s="1148" t="s">
        <v>537</v>
      </c>
      <c r="D43" s="1149"/>
      <c r="E43" s="1150"/>
      <c r="F43" s="41">
        <v>0.11</v>
      </c>
      <c r="G43" s="42">
        <v>0.08</v>
      </c>
      <c r="H43" s="42">
        <v>0.02</v>
      </c>
      <c r="I43" s="42">
        <v>0.11</v>
      </c>
      <c r="J43" s="43" t="s">
        <v>484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5w31AHmEZxCrHVk3dMjzPfKJQZYUXrU9lqs0ynaUPTWz3+oMYZn0H3stzcd1Mm4ZSFPXl2McHRlSDqMqDjuPQ==" saltValue="JobG6QB6CiBYAX5clFak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1488</v>
      </c>
      <c r="L45" s="60">
        <v>1521</v>
      </c>
      <c r="M45" s="60">
        <v>1580</v>
      </c>
      <c r="N45" s="60">
        <v>1403</v>
      </c>
      <c r="O45" s="61">
        <v>1481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484</v>
      </c>
      <c r="L46" s="64" t="s">
        <v>484</v>
      </c>
      <c r="M46" s="64" t="s">
        <v>484</v>
      </c>
      <c r="N46" s="64" t="s">
        <v>484</v>
      </c>
      <c r="O46" s="65" t="s">
        <v>484</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484</v>
      </c>
      <c r="L47" s="64" t="s">
        <v>484</v>
      </c>
      <c r="M47" s="64" t="s">
        <v>484</v>
      </c>
      <c r="N47" s="64" t="s">
        <v>484</v>
      </c>
      <c r="O47" s="65" t="s">
        <v>484</v>
      </c>
      <c r="P47" s="48"/>
      <c r="Q47" s="48"/>
      <c r="R47" s="48"/>
      <c r="S47" s="48"/>
      <c r="T47" s="48"/>
      <c r="U47" s="48"/>
    </row>
    <row r="48" spans="1:21" ht="30.75" customHeight="1" x14ac:dyDescent="0.15">
      <c r="A48" s="48"/>
      <c r="B48" s="1178"/>
      <c r="C48" s="1179"/>
      <c r="D48" s="62"/>
      <c r="E48" s="1155" t="s">
        <v>13</v>
      </c>
      <c r="F48" s="1155"/>
      <c r="G48" s="1155"/>
      <c r="H48" s="1155"/>
      <c r="I48" s="1155"/>
      <c r="J48" s="1156"/>
      <c r="K48" s="63">
        <v>126</v>
      </c>
      <c r="L48" s="64">
        <v>121</v>
      </c>
      <c r="M48" s="64">
        <v>126</v>
      </c>
      <c r="N48" s="64">
        <v>123</v>
      </c>
      <c r="O48" s="65">
        <v>55</v>
      </c>
      <c r="P48" s="48"/>
      <c r="Q48" s="48"/>
      <c r="R48" s="48"/>
      <c r="S48" s="48"/>
      <c r="T48" s="48"/>
      <c r="U48" s="48"/>
    </row>
    <row r="49" spans="1:21" ht="30.75" customHeight="1" x14ac:dyDescent="0.15">
      <c r="A49" s="48"/>
      <c r="B49" s="1178"/>
      <c r="C49" s="1179"/>
      <c r="D49" s="62"/>
      <c r="E49" s="1155" t="s">
        <v>14</v>
      </c>
      <c r="F49" s="1155"/>
      <c r="G49" s="1155"/>
      <c r="H49" s="1155"/>
      <c r="I49" s="1155"/>
      <c r="J49" s="1156"/>
      <c r="K49" s="63">
        <v>97</v>
      </c>
      <c r="L49" s="64">
        <v>83</v>
      </c>
      <c r="M49" s="64">
        <v>74</v>
      </c>
      <c r="N49" s="64">
        <v>50</v>
      </c>
      <c r="O49" s="65">
        <v>15</v>
      </c>
      <c r="P49" s="48"/>
      <c r="Q49" s="48"/>
      <c r="R49" s="48"/>
      <c r="S49" s="48"/>
      <c r="T49" s="48"/>
      <c r="U49" s="48"/>
    </row>
    <row r="50" spans="1:21" ht="30.75" customHeight="1" x14ac:dyDescent="0.15">
      <c r="A50" s="48"/>
      <c r="B50" s="1178"/>
      <c r="C50" s="1179"/>
      <c r="D50" s="62"/>
      <c r="E50" s="1155" t="s">
        <v>15</v>
      </c>
      <c r="F50" s="1155"/>
      <c r="G50" s="1155"/>
      <c r="H50" s="1155"/>
      <c r="I50" s="1155"/>
      <c r="J50" s="1156"/>
      <c r="K50" s="63">
        <v>9</v>
      </c>
      <c r="L50" s="64">
        <v>9</v>
      </c>
      <c r="M50" s="64">
        <v>8</v>
      </c>
      <c r="N50" s="64">
        <v>8</v>
      </c>
      <c r="O50" s="65">
        <v>8</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484</v>
      </c>
      <c r="L51" s="64" t="s">
        <v>484</v>
      </c>
      <c r="M51" s="64" t="s">
        <v>484</v>
      </c>
      <c r="N51" s="64" t="s">
        <v>484</v>
      </c>
      <c r="O51" s="65" t="s">
        <v>484</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1284</v>
      </c>
      <c r="L52" s="64">
        <v>1276</v>
      </c>
      <c r="M52" s="64">
        <v>1155</v>
      </c>
      <c r="N52" s="64">
        <v>1168</v>
      </c>
      <c r="O52" s="65">
        <v>1176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436</v>
      </c>
      <c r="L53" s="69">
        <v>458</v>
      </c>
      <c r="M53" s="69">
        <v>633</v>
      </c>
      <c r="N53" s="69">
        <v>416</v>
      </c>
      <c r="O53" s="70">
        <v>383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JbwXvjpteoKH7cnWpB/UF3zRB/oIEBGtLeHlii3VMN8CYXzlQFywmO+kqcYSvQCXKd3Rd7nt5DXrFB+G3IKAw==" saltValue="me+MK0nunQIsH/4HUp5gA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96" t="s">
        <v>30</v>
      </c>
      <c r="C41" s="1197"/>
      <c r="D41" s="105"/>
      <c r="E41" s="1198" t="s">
        <v>31</v>
      </c>
      <c r="F41" s="1198"/>
      <c r="G41" s="1198"/>
      <c r="H41" s="1199"/>
      <c r="I41" s="343">
        <v>12737</v>
      </c>
      <c r="J41" s="344">
        <v>12734</v>
      </c>
      <c r="K41" s="344">
        <v>13009</v>
      </c>
      <c r="L41" s="344">
        <v>12869</v>
      </c>
      <c r="M41" s="345">
        <v>12619</v>
      </c>
    </row>
    <row r="42" spans="2:13" ht="27.75" customHeight="1" x14ac:dyDescent="0.15">
      <c r="B42" s="1186"/>
      <c r="C42" s="1187"/>
      <c r="D42" s="106"/>
      <c r="E42" s="1190" t="s">
        <v>32</v>
      </c>
      <c r="F42" s="1190"/>
      <c r="G42" s="1190"/>
      <c r="H42" s="1191"/>
      <c r="I42" s="346">
        <v>55</v>
      </c>
      <c r="J42" s="347">
        <v>47</v>
      </c>
      <c r="K42" s="347">
        <v>39</v>
      </c>
      <c r="L42" s="347">
        <v>98</v>
      </c>
      <c r="M42" s="348">
        <v>98</v>
      </c>
    </row>
    <row r="43" spans="2:13" ht="27.75" customHeight="1" x14ac:dyDescent="0.15">
      <c r="B43" s="1186"/>
      <c r="C43" s="1187"/>
      <c r="D43" s="106"/>
      <c r="E43" s="1190" t="s">
        <v>33</v>
      </c>
      <c r="F43" s="1190"/>
      <c r="G43" s="1190"/>
      <c r="H43" s="1191"/>
      <c r="I43" s="346">
        <v>1031</v>
      </c>
      <c r="J43" s="347">
        <v>955</v>
      </c>
      <c r="K43" s="347">
        <v>902</v>
      </c>
      <c r="L43" s="347">
        <v>818</v>
      </c>
      <c r="M43" s="348">
        <v>659</v>
      </c>
    </row>
    <row r="44" spans="2:13" ht="27.75" customHeight="1" x14ac:dyDescent="0.15">
      <c r="B44" s="1186"/>
      <c r="C44" s="1187"/>
      <c r="D44" s="106"/>
      <c r="E44" s="1190" t="s">
        <v>34</v>
      </c>
      <c r="F44" s="1190"/>
      <c r="G44" s="1190"/>
      <c r="H44" s="1191"/>
      <c r="I44" s="346">
        <v>1082</v>
      </c>
      <c r="J44" s="347">
        <v>893</v>
      </c>
      <c r="K44" s="347">
        <v>749</v>
      </c>
      <c r="L44" s="347">
        <v>564</v>
      </c>
      <c r="M44" s="348">
        <v>344</v>
      </c>
    </row>
    <row r="45" spans="2:13" ht="27.75" customHeight="1" x14ac:dyDescent="0.15">
      <c r="B45" s="1186"/>
      <c r="C45" s="1187"/>
      <c r="D45" s="106"/>
      <c r="E45" s="1190" t="s">
        <v>35</v>
      </c>
      <c r="F45" s="1190"/>
      <c r="G45" s="1190"/>
      <c r="H45" s="1191"/>
      <c r="I45" s="346">
        <v>1456</v>
      </c>
      <c r="J45" s="347">
        <v>1411</v>
      </c>
      <c r="K45" s="347">
        <v>1417</v>
      </c>
      <c r="L45" s="347">
        <v>1410</v>
      </c>
      <c r="M45" s="348">
        <v>1426</v>
      </c>
    </row>
    <row r="46" spans="2:13" ht="27.75" customHeight="1" x14ac:dyDescent="0.15">
      <c r="B46" s="1186"/>
      <c r="C46" s="1187"/>
      <c r="D46" s="107"/>
      <c r="E46" s="1190" t="s">
        <v>36</v>
      </c>
      <c r="F46" s="1190"/>
      <c r="G46" s="1190"/>
      <c r="H46" s="1191"/>
      <c r="I46" s="346" t="s">
        <v>484</v>
      </c>
      <c r="J46" s="347" t="s">
        <v>484</v>
      </c>
      <c r="K46" s="347" t="s">
        <v>484</v>
      </c>
      <c r="L46" s="347" t="s">
        <v>484</v>
      </c>
      <c r="M46" s="348" t="s">
        <v>484</v>
      </c>
    </row>
    <row r="47" spans="2:13" ht="27.75" customHeight="1" x14ac:dyDescent="0.15">
      <c r="B47" s="1186"/>
      <c r="C47" s="1187"/>
      <c r="D47" s="108"/>
      <c r="E47" s="1200" t="s">
        <v>37</v>
      </c>
      <c r="F47" s="1201"/>
      <c r="G47" s="1201"/>
      <c r="H47" s="1202"/>
      <c r="I47" s="346" t="s">
        <v>484</v>
      </c>
      <c r="J47" s="347" t="s">
        <v>484</v>
      </c>
      <c r="K47" s="347" t="s">
        <v>484</v>
      </c>
      <c r="L47" s="347" t="s">
        <v>484</v>
      </c>
      <c r="M47" s="348" t="s">
        <v>484</v>
      </c>
    </row>
    <row r="48" spans="2:13" ht="27.75" customHeight="1" x14ac:dyDescent="0.15">
      <c r="B48" s="1186"/>
      <c r="C48" s="1187"/>
      <c r="D48" s="106"/>
      <c r="E48" s="1190" t="s">
        <v>38</v>
      </c>
      <c r="F48" s="1190"/>
      <c r="G48" s="1190"/>
      <c r="H48" s="1191"/>
      <c r="I48" s="346" t="s">
        <v>484</v>
      </c>
      <c r="J48" s="347" t="s">
        <v>484</v>
      </c>
      <c r="K48" s="347" t="s">
        <v>484</v>
      </c>
      <c r="L48" s="347" t="s">
        <v>484</v>
      </c>
      <c r="M48" s="348" t="s">
        <v>484</v>
      </c>
    </row>
    <row r="49" spans="2:13" ht="27.75" customHeight="1" x14ac:dyDescent="0.15">
      <c r="B49" s="1188"/>
      <c r="C49" s="1189"/>
      <c r="D49" s="106"/>
      <c r="E49" s="1190" t="s">
        <v>39</v>
      </c>
      <c r="F49" s="1190"/>
      <c r="G49" s="1190"/>
      <c r="H49" s="1191"/>
      <c r="I49" s="346" t="s">
        <v>484</v>
      </c>
      <c r="J49" s="347" t="s">
        <v>484</v>
      </c>
      <c r="K49" s="347" t="s">
        <v>484</v>
      </c>
      <c r="L49" s="347" t="s">
        <v>484</v>
      </c>
      <c r="M49" s="348" t="s">
        <v>484</v>
      </c>
    </row>
    <row r="50" spans="2:13" ht="27.75" customHeight="1" x14ac:dyDescent="0.15">
      <c r="B50" s="1184" t="s">
        <v>40</v>
      </c>
      <c r="C50" s="1185"/>
      <c r="D50" s="109"/>
      <c r="E50" s="1190" t="s">
        <v>41</v>
      </c>
      <c r="F50" s="1190"/>
      <c r="G50" s="1190"/>
      <c r="H50" s="1191"/>
      <c r="I50" s="346">
        <v>5892</v>
      </c>
      <c r="J50" s="347">
        <v>6339</v>
      </c>
      <c r="K50" s="347">
        <v>6092</v>
      </c>
      <c r="L50" s="347">
        <v>5766</v>
      </c>
      <c r="M50" s="348">
        <v>5380</v>
      </c>
    </row>
    <row r="51" spans="2:13" ht="27.75" customHeight="1" x14ac:dyDescent="0.15">
      <c r="B51" s="1186"/>
      <c r="C51" s="1187"/>
      <c r="D51" s="106"/>
      <c r="E51" s="1190" t="s">
        <v>42</v>
      </c>
      <c r="F51" s="1190"/>
      <c r="G51" s="1190"/>
      <c r="H51" s="1191"/>
      <c r="I51" s="346">
        <v>6</v>
      </c>
      <c r="J51" s="347">
        <v>4</v>
      </c>
      <c r="K51" s="347" t="s">
        <v>484</v>
      </c>
      <c r="L51" s="347" t="s">
        <v>484</v>
      </c>
      <c r="M51" s="348" t="s">
        <v>484</v>
      </c>
    </row>
    <row r="52" spans="2:13" ht="27.75" customHeight="1" x14ac:dyDescent="0.15">
      <c r="B52" s="1188"/>
      <c r="C52" s="1189"/>
      <c r="D52" s="106"/>
      <c r="E52" s="1190" t="s">
        <v>43</v>
      </c>
      <c r="F52" s="1190"/>
      <c r="G52" s="1190"/>
      <c r="H52" s="1191"/>
      <c r="I52" s="346">
        <v>11017</v>
      </c>
      <c r="J52" s="347">
        <v>10601</v>
      </c>
      <c r="K52" s="347">
        <v>11103</v>
      </c>
      <c r="L52" s="347">
        <v>10752</v>
      </c>
      <c r="M52" s="348">
        <v>10286</v>
      </c>
    </row>
    <row r="53" spans="2:13" ht="27.75" customHeight="1" thickBot="1" x14ac:dyDescent="0.2">
      <c r="B53" s="1192" t="s">
        <v>19</v>
      </c>
      <c r="C53" s="1193"/>
      <c r="D53" s="110"/>
      <c r="E53" s="1194" t="s">
        <v>44</v>
      </c>
      <c r="F53" s="1194"/>
      <c r="G53" s="1194"/>
      <c r="H53" s="1195"/>
      <c r="I53" s="349">
        <v>-552</v>
      </c>
      <c r="J53" s="350">
        <v>-904</v>
      </c>
      <c r="K53" s="350">
        <v>-1080</v>
      </c>
      <c r="L53" s="350">
        <v>-757</v>
      </c>
      <c r="M53" s="351">
        <v>-520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d+T+OdhVoqivs0afSF0wJg63o1N9QzfCNVDvgZqGOqBehBXepn/WMpzXtTyYfLbD98Gqbvo8mZpPLVaTK0V8Q==" saltValue="a3DnwUtrULOg7uVOqUNn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352">
        <v>2766</v>
      </c>
      <c r="G55" s="352">
        <v>2773</v>
      </c>
      <c r="H55" s="353">
        <v>3038</v>
      </c>
    </row>
    <row r="56" spans="2:8" ht="52.5" customHeight="1" x14ac:dyDescent="0.15">
      <c r="B56" s="122"/>
      <c r="C56" s="1213" t="s">
        <v>47</v>
      </c>
      <c r="D56" s="1213"/>
      <c r="E56" s="1214"/>
      <c r="F56" s="354">
        <v>661</v>
      </c>
      <c r="G56" s="354">
        <v>341</v>
      </c>
      <c r="H56" s="355">
        <v>106</v>
      </c>
    </row>
    <row r="57" spans="2:8" ht="53.25" customHeight="1" x14ac:dyDescent="0.15">
      <c r="B57" s="122"/>
      <c r="C57" s="1215" t="s">
        <v>48</v>
      </c>
      <c r="D57" s="1215"/>
      <c r="E57" s="1216"/>
      <c r="F57" s="356">
        <v>2937</v>
      </c>
      <c r="G57" s="356">
        <v>2918</v>
      </c>
      <c r="H57" s="357">
        <v>2743</v>
      </c>
    </row>
    <row r="58" spans="2:8" ht="45.75" customHeight="1" x14ac:dyDescent="0.15">
      <c r="B58" s="123"/>
      <c r="C58" s="1203" t="s">
        <v>543</v>
      </c>
      <c r="D58" s="1204"/>
      <c r="E58" s="1205"/>
      <c r="F58" s="358">
        <v>1145</v>
      </c>
      <c r="G58" s="358">
        <v>1142</v>
      </c>
      <c r="H58" s="359">
        <v>1142</v>
      </c>
    </row>
    <row r="59" spans="2:8" ht="45.75" customHeight="1" x14ac:dyDescent="0.15">
      <c r="B59" s="123"/>
      <c r="C59" s="1203" t="s">
        <v>544</v>
      </c>
      <c r="D59" s="1204"/>
      <c r="E59" s="1205"/>
      <c r="F59" s="358">
        <v>1031</v>
      </c>
      <c r="G59" s="358">
        <v>1025</v>
      </c>
      <c r="H59" s="359">
        <v>1014</v>
      </c>
    </row>
    <row r="60" spans="2:8" ht="45.75" customHeight="1" x14ac:dyDescent="0.15">
      <c r="B60" s="123"/>
      <c r="C60" s="1203" t="s">
        <v>545</v>
      </c>
      <c r="D60" s="1204"/>
      <c r="E60" s="1205"/>
      <c r="F60" s="358">
        <v>444</v>
      </c>
      <c r="G60" s="358">
        <v>379</v>
      </c>
      <c r="H60" s="359">
        <v>298</v>
      </c>
    </row>
    <row r="61" spans="2:8" ht="45.75" customHeight="1" x14ac:dyDescent="0.15">
      <c r="B61" s="123"/>
      <c r="C61" s="1203" t="s">
        <v>546</v>
      </c>
      <c r="D61" s="1204"/>
      <c r="E61" s="1205"/>
      <c r="F61" s="358">
        <v>57</v>
      </c>
      <c r="G61" s="358">
        <v>90</v>
      </c>
      <c r="H61" s="359">
        <v>119</v>
      </c>
    </row>
    <row r="62" spans="2:8" ht="45.75" customHeight="1" thickBot="1" x14ac:dyDescent="0.2">
      <c r="B62" s="124"/>
      <c r="C62" s="1206" t="s">
        <v>547</v>
      </c>
      <c r="D62" s="1207"/>
      <c r="E62" s="1208"/>
      <c r="F62" s="360">
        <v>34</v>
      </c>
      <c r="G62" s="360">
        <v>45</v>
      </c>
      <c r="H62" s="361">
        <v>44</v>
      </c>
    </row>
    <row r="63" spans="2:8" ht="52.5" customHeight="1" thickBot="1" x14ac:dyDescent="0.2">
      <c r="B63" s="125"/>
      <c r="C63" s="1209" t="s">
        <v>49</v>
      </c>
      <c r="D63" s="1209"/>
      <c r="E63" s="1210"/>
      <c r="F63" s="362">
        <v>6364</v>
      </c>
      <c r="G63" s="362">
        <v>6031</v>
      </c>
      <c r="H63" s="363">
        <v>5887</v>
      </c>
    </row>
    <row r="64" spans="2:8" x14ac:dyDescent="0.15"/>
  </sheetData>
  <sheetProtection algorithmName="SHA-512" hashValue="8tFa/50anzlOhRbjzbxNigamN2X0P2POkqK0zMjxkKY3lu51UdW7kAbPsM9VEaXMHYz0bBkT3TzuFZQJAxUwgg==" saltValue="bYR/fiYfczYa0WFBbEe+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522</v>
      </c>
      <c r="G2" s="139"/>
      <c r="H2" s="140"/>
    </row>
    <row r="3" spans="1:8" x14ac:dyDescent="0.15">
      <c r="A3" s="136" t="s">
        <v>515</v>
      </c>
      <c r="B3" s="141"/>
      <c r="C3" s="142"/>
      <c r="D3" s="143">
        <v>117638</v>
      </c>
      <c r="E3" s="144"/>
      <c r="F3" s="145">
        <v>84459</v>
      </c>
      <c r="G3" s="146"/>
      <c r="H3" s="147"/>
    </row>
    <row r="4" spans="1:8" x14ac:dyDescent="0.15">
      <c r="A4" s="148"/>
      <c r="B4" s="149"/>
      <c r="C4" s="150"/>
      <c r="D4" s="151">
        <v>95159</v>
      </c>
      <c r="E4" s="152"/>
      <c r="F4" s="153">
        <v>47314</v>
      </c>
      <c r="G4" s="154"/>
      <c r="H4" s="155"/>
    </row>
    <row r="5" spans="1:8" x14ac:dyDescent="0.15">
      <c r="A5" s="136" t="s">
        <v>517</v>
      </c>
      <c r="B5" s="141"/>
      <c r="C5" s="142"/>
      <c r="D5" s="143">
        <v>98086</v>
      </c>
      <c r="E5" s="144"/>
      <c r="F5" s="145">
        <v>74568</v>
      </c>
      <c r="G5" s="146"/>
      <c r="H5" s="147"/>
    </row>
    <row r="6" spans="1:8" x14ac:dyDescent="0.15">
      <c r="A6" s="148"/>
      <c r="B6" s="149"/>
      <c r="C6" s="150"/>
      <c r="D6" s="151">
        <v>89306</v>
      </c>
      <c r="E6" s="152"/>
      <c r="F6" s="153">
        <v>42558</v>
      </c>
      <c r="G6" s="154"/>
      <c r="H6" s="155"/>
    </row>
    <row r="7" spans="1:8" x14ac:dyDescent="0.15">
      <c r="A7" s="136" t="s">
        <v>518</v>
      </c>
      <c r="B7" s="141"/>
      <c r="C7" s="142"/>
      <c r="D7" s="143">
        <v>119629</v>
      </c>
      <c r="E7" s="144"/>
      <c r="F7" s="145">
        <v>73693</v>
      </c>
      <c r="G7" s="146"/>
      <c r="H7" s="147"/>
    </row>
    <row r="8" spans="1:8" x14ac:dyDescent="0.15">
      <c r="A8" s="148"/>
      <c r="B8" s="149"/>
      <c r="C8" s="150"/>
      <c r="D8" s="151">
        <v>112290</v>
      </c>
      <c r="E8" s="152"/>
      <c r="F8" s="153">
        <v>44203</v>
      </c>
      <c r="G8" s="154"/>
      <c r="H8" s="155"/>
    </row>
    <row r="9" spans="1:8" x14ac:dyDescent="0.15">
      <c r="A9" s="136" t="s">
        <v>519</v>
      </c>
      <c r="B9" s="141"/>
      <c r="C9" s="142"/>
      <c r="D9" s="143">
        <v>90230</v>
      </c>
      <c r="E9" s="144"/>
      <c r="F9" s="145">
        <v>79401</v>
      </c>
      <c r="G9" s="146"/>
      <c r="H9" s="147"/>
    </row>
    <row r="10" spans="1:8" x14ac:dyDescent="0.15">
      <c r="A10" s="148"/>
      <c r="B10" s="149"/>
      <c r="C10" s="150"/>
      <c r="D10" s="151">
        <v>84394</v>
      </c>
      <c r="E10" s="152"/>
      <c r="F10" s="153">
        <v>49347</v>
      </c>
      <c r="G10" s="154"/>
      <c r="H10" s="155"/>
    </row>
    <row r="11" spans="1:8" x14ac:dyDescent="0.15">
      <c r="A11" s="136" t="s">
        <v>520</v>
      </c>
      <c r="B11" s="141"/>
      <c r="C11" s="142"/>
      <c r="D11" s="143">
        <v>79247</v>
      </c>
      <c r="E11" s="144"/>
      <c r="F11" s="145">
        <v>87379</v>
      </c>
      <c r="G11" s="146"/>
      <c r="H11" s="147"/>
    </row>
    <row r="12" spans="1:8" x14ac:dyDescent="0.15">
      <c r="A12" s="148"/>
      <c r="B12" s="149"/>
      <c r="C12" s="156"/>
      <c r="D12" s="151">
        <v>72598</v>
      </c>
      <c r="E12" s="152"/>
      <c r="F12" s="153">
        <v>55855</v>
      </c>
      <c r="G12" s="154"/>
      <c r="H12" s="155"/>
    </row>
    <row r="13" spans="1:8" x14ac:dyDescent="0.15">
      <c r="A13" s="136"/>
      <c r="B13" s="141"/>
      <c r="C13" s="157"/>
      <c r="D13" s="158">
        <v>100966</v>
      </c>
      <c r="E13" s="159"/>
      <c r="F13" s="160">
        <v>79900</v>
      </c>
      <c r="G13" s="161"/>
      <c r="H13" s="147"/>
    </row>
    <row r="14" spans="1:8" x14ac:dyDescent="0.15">
      <c r="A14" s="148"/>
      <c r="B14" s="149"/>
      <c r="C14" s="150"/>
      <c r="D14" s="151">
        <v>90749</v>
      </c>
      <c r="E14" s="152"/>
      <c r="F14" s="153">
        <v>47855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5.24</v>
      </c>
      <c r="C19" s="162">
        <f>ROUND(VALUE(SUBSTITUTE(実質収支比率等に係る経年分析!G$48,"▲","-")),2)</f>
        <v>4.59</v>
      </c>
      <c r="D19" s="162">
        <f>ROUND(VALUE(SUBSTITUTE(実質収支比率等に係る経年分析!H$48,"▲","-")),2)</f>
        <v>5.48</v>
      </c>
      <c r="E19" s="162">
        <f>ROUND(VALUE(SUBSTITUTE(実質収支比率等に係る経年分析!I$48,"▲","-")),2)</f>
        <v>4.38</v>
      </c>
      <c r="F19" s="162">
        <f>ROUND(VALUE(SUBSTITUTE(実質収支比率等に係る経年分析!J$48,"▲","-")),2)</f>
        <v>3.37</v>
      </c>
    </row>
    <row r="20" spans="1:11" x14ac:dyDescent="0.15">
      <c r="A20" s="162" t="s">
        <v>53</v>
      </c>
      <c r="B20" s="162">
        <f>ROUND(VALUE(SUBSTITUTE(実質収支比率等に係る経年分析!F$47,"▲","-")),2)</f>
        <v>39.31</v>
      </c>
      <c r="C20" s="162">
        <f>ROUND(VALUE(SUBSTITUTE(実質収支比率等に係る経年分析!G$47,"▲","-")),2)</f>
        <v>41.54</v>
      </c>
      <c r="D20" s="162">
        <f>ROUND(VALUE(SUBSTITUTE(実質収支比率等に係る経年分析!H$47,"▲","-")),2)</f>
        <v>39.549999999999997</v>
      </c>
      <c r="E20" s="162">
        <f>ROUND(VALUE(SUBSTITUTE(実質収支比率等に係る経年分析!I$47,"▲","-")),2)</f>
        <v>39.39</v>
      </c>
      <c r="F20" s="162">
        <f>ROUND(VALUE(SUBSTITUTE(実質収支比率等に係る経年分析!J$47,"▲","-")),2)</f>
        <v>42.52</v>
      </c>
    </row>
    <row r="21" spans="1:11" x14ac:dyDescent="0.15">
      <c r="A21" s="162" t="s">
        <v>54</v>
      </c>
      <c r="B21" s="162">
        <f>IF(ISNUMBER(VALUE(SUBSTITUTE(実質収支比率等に係る経年分析!F$49,"▲","-"))),ROUND(VALUE(SUBSTITUTE(実質収支比率等に係る経年分析!F$49,"▲","-")),2),NA())</f>
        <v>-5.39</v>
      </c>
      <c r="C21" s="162">
        <f>IF(ISNUMBER(VALUE(SUBSTITUTE(実質収支比率等に係る経年分析!G$49,"▲","-"))),ROUND(VALUE(SUBSTITUTE(実質収支比率等に係る経年分析!G$49,"▲","-")),2),NA())</f>
        <v>3.6</v>
      </c>
      <c r="D21" s="162">
        <f>IF(ISNUMBER(VALUE(SUBSTITUTE(実質収支比率等に係る経年分析!H$49,"▲","-"))),ROUND(VALUE(SUBSTITUTE(実質収支比率等に係る経年分析!H$49,"▲","-")),2),NA())</f>
        <v>-3.43</v>
      </c>
      <c r="E21" s="162">
        <f>IF(ISNUMBER(VALUE(SUBSTITUTE(実質収支比率等に係る経年分析!I$49,"▲","-"))),ROUND(VALUE(SUBSTITUTE(実質収支比率等に係る経年分析!I$49,"▲","-")),2),NA())</f>
        <v>-0.96</v>
      </c>
      <c r="F21" s="162">
        <f>IF(ISNUMBER(VALUE(SUBSTITUTE(実質収支比率等に係る経年分析!J$49,"▲","-"))),ROUND(VALUE(SUBSTITUTE(実質収支比率等に係る経年分析!J$49,"▲","-")),2),NA())</f>
        <v>2.76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0.13</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0.19</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1.44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0.44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0.23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v>
      </c>
    </row>
    <row r="35" spans="1:16" x14ac:dyDescent="0.15">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0.05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0.62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1.87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2.1</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6.66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6.05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7.14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6.16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5.23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1284</v>
      </c>
      <c r="E42" s="164"/>
      <c r="F42" s="164"/>
      <c r="G42" s="164">
        <f>'実質公債費比率（分子）の構造'!L$52</f>
        <v>1276</v>
      </c>
      <c r="H42" s="164"/>
      <c r="I42" s="164"/>
      <c r="J42" s="164">
        <f>'実質公債費比率（分子）の構造'!M$52</f>
        <v>1155</v>
      </c>
      <c r="K42" s="164"/>
      <c r="L42" s="164"/>
      <c r="M42" s="164">
        <f>'実質公債費比率（分子）の構造'!N$52</f>
        <v>1168</v>
      </c>
      <c r="N42" s="164"/>
      <c r="O42" s="164"/>
      <c r="P42" s="164">
        <f>'実質公債費比率（分子）の構造'!O$52</f>
        <v>1176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9</v>
      </c>
      <c r="C44" s="164"/>
      <c r="D44" s="164"/>
      <c r="E44" s="164">
        <f>'実質公債費比率（分子）の構造'!L$50</f>
        <v>9</v>
      </c>
      <c r="F44" s="164"/>
      <c r="G44" s="164"/>
      <c r="H44" s="164">
        <f>'実質公債費比率（分子）の構造'!M$50</f>
        <v>8</v>
      </c>
      <c r="I44" s="164"/>
      <c r="J44" s="164"/>
      <c r="K44" s="164">
        <f>'実質公債費比率（分子）の構造'!N$50</f>
        <v>8</v>
      </c>
      <c r="L44" s="164"/>
      <c r="M44" s="164"/>
      <c r="N44" s="164">
        <f>'実質公債費比率（分子）の構造'!O$50</f>
        <v>8</v>
      </c>
      <c r="O44" s="164"/>
      <c r="P44" s="164"/>
    </row>
    <row r="45" spans="1:16" x14ac:dyDescent="0.15">
      <c r="A45" s="164" t="s">
        <v>63</v>
      </c>
      <c r="B45" s="164">
        <f>'実質公債費比率（分子）の構造'!K$49</f>
        <v>97</v>
      </c>
      <c r="C45" s="164"/>
      <c r="D45" s="164"/>
      <c r="E45" s="164">
        <f>'実質公債費比率（分子）の構造'!L$49</f>
        <v>83</v>
      </c>
      <c r="F45" s="164"/>
      <c r="G45" s="164"/>
      <c r="H45" s="164">
        <f>'実質公債費比率（分子）の構造'!M$49</f>
        <v>74</v>
      </c>
      <c r="I45" s="164"/>
      <c r="J45" s="164"/>
      <c r="K45" s="164">
        <f>'実質公債費比率（分子）の構造'!N$49</f>
        <v>50</v>
      </c>
      <c r="L45" s="164"/>
      <c r="M45" s="164"/>
      <c r="N45" s="164">
        <f>'実質公債費比率（分子）の構造'!O$49</f>
        <v>15</v>
      </c>
      <c r="O45" s="164"/>
      <c r="P45" s="164"/>
    </row>
    <row r="46" spans="1:16" x14ac:dyDescent="0.15">
      <c r="A46" s="164" t="s">
        <v>64</v>
      </c>
      <c r="B46" s="164">
        <f>'実質公債費比率（分子）の構造'!K$48</f>
        <v>126</v>
      </c>
      <c r="C46" s="164"/>
      <c r="D46" s="164"/>
      <c r="E46" s="164">
        <f>'実質公債費比率（分子）の構造'!L$48</f>
        <v>121</v>
      </c>
      <c r="F46" s="164"/>
      <c r="G46" s="164"/>
      <c r="H46" s="164">
        <f>'実質公債費比率（分子）の構造'!M$48</f>
        <v>126</v>
      </c>
      <c r="I46" s="164"/>
      <c r="J46" s="164"/>
      <c r="K46" s="164">
        <f>'実質公債費比率（分子）の構造'!N$48</f>
        <v>123</v>
      </c>
      <c r="L46" s="164"/>
      <c r="M46" s="164"/>
      <c r="N46" s="164">
        <f>'実質公債費比率（分子）の構造'!O$48</f>
        <v>55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1488</v>
      </c>
      <c r="C49" s="164"/>
      <c r="D49" s="164"/>
      <c r="E49" s="164">
        <f>'実質公債費比率（分子）の構造'!L$45</f>
        <v>1521</v>
      </c>
      <c r="F49" s="164"/>
      <c r="G49" s="164"/>
      <c r="H49" s="164">
        <f>'実質公債費比率（分子）の構造'!M$45</f>
        <v>1580</v>
      </c>
      <c r="I49" s="164"/>
      <c r="J49" s="164"/>
      <c r="K49" s="164">
        <f>'実質公債費比率（分子）の構造'!N$45</f>
        <v>1403</v>
      </c>
      <c r="L49" s="164"/>
      <c r="M49" s="164"/>
      <c r="N49" s="164">
        <f>'実質公債費比率（分子）の構造'!O$45</f>
        <v>1481</v>
      </c>
      <c r="O49" s="164"/>
      <c r="P49" s="164"/>
    </row>
    <row r="50" spans="1:16" x14ac:dyDescent="0.15">
      <c r="A50" s="164" t="s">
        <v>67</v>
      </c>
      <c r="B50" s="164" t="e">
        <f>NA()</f>
        <v>#N/A</v>
      </c>
      <c r="C50" s="164">
        <f>IF(ISNUMBER('実質公債費比率（分子）の構造'!K$53),'実質公債費比率（分子）の構造'!K$53,NA())</f>
        <v>436</v>
      </c>
      <c r="D50" s="164" t="e">
        <f>NA()</f>
        <v>#N/A</v>
      </c>
      <c r="E50" s="164" t="e">
        <f>NA()</f>
        <v>#N/A</v>
      </c>
      <c r="F50" s="164">
        <f>IF(ISNUMBER('実質公債費比率（分子）の構造'!L$53),'実質公債費比率（分子）の構造'!L$53,NA())</f>
        <v>458</v>
      </c>
      <c r="G50" s="164" t="e">
        <f>NA()</f>
        <v>#N/A</v>
      </c>
      <c r="H50" s="164" t="e">
        <f>NA()</f>
        <v>#N/A</v>
      </c>
      <c r="I50" s="164">
        <f>IF(ISNUMBER('実質公債費比率（分子）の構造'!M$53),'実質公債費比率（分子）の構造'!M$53,NA())</f>
        <v>633</v>
      </c>
      <c r="J50" s="164" t="e">
        <f>NA()</f>
        <v>#N/A</v>
      </c>
      <c r="K50" s="164" t="e">
        <f>NA()</f>
        <v>#N/A</v>
      </c>
      <c r="L50" s="164">
        <f>IF(ISNUMBER('実質公債費比率（分子）の構造'!N$53),'実質公債費比率（分子）の構造'!N$53,NA())</f>
        <v>416</v>
      </c>
      <c r="M50" s="164" t="e">
        <f>NA()</f>
        <v>#N/A</v>
      </c>
      <c r="N50" s="164" t="e">
        <f>NA()</f>
        <v>#N/A</v>
      </c>
      <c r="O50" s="164">
        <f>IF(ISNUMBER('実質公債費比率（分子）の構造'!O$53),'実質公債費比率（分子）の構造'!O$53,NA())</f>
        <v>383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11017</v>
      </c>
      <c r="E56" s="163"/>
      <c r="F56" s="163"/>
      <c r="G56" s="163">
        <f>'将来負担比率（分子）の構造'!J$52</f>
        <v>10601</v>
      </c>
      <c r="H56" s="163"/>
      <c r="I56" s="163"/>
      <c r="J56" s="163">
        <f>'将来負担比率（分子）の構造'!K$52</f>
        <v>11103</v>
      </c>
      <c r="K56" s="163"/>
      <c r="L56" s="163"/>
      <c r="M56" s="163">
        <f>'将来負担比率（分子）の構造'!L$52</f>
        <v>10752</v>
      </c>
      <c r="N56" s="163"/>
      <c r="O56" s="163"/>
      <c r="P56" s="163">
        <f>'将来負担比率（分子）の構造'!M$52</f>
        <v>10286</v>
      </c>
    </row>
    <row r="57" spans="1:16" x14ac:dyDescent="0.15">
      <c r="A57" s="163" t="s">
        <v>42</v>
      </c>
      <c r="B57" s="163"/>
      <c r="C57" s="163"/>
      <c r="D57" s="163">
        <f>'将来負担比率（分子）の構造'!I$51</f>
        <v>6</v>
      </c>
      <c r="E57" s="163"/>
      <c r="F57" s="163"/>
      <c r="G57" s="163">
        <f>'将来負担比率（分子）の構造'!J$51</f>
        <v>4</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5892</v>
      </c>
      <c r="E58" s="163"/>
      <c r="F58" s="163"/>
      <c r="G58" s="163">
        <f>'将来負担比率（分子）の構造'!J$50</f>
        <v>6339</v>
      </c>
      <c r="H58" s="163"/>
      <c r="I58" s="163"/>
      <c r="J58" s="163">
        <f>'将来負担比率（分子）の構造'!K$50</f>
        <v>6092</v>
      </c>
      <c r="K58" s="163"/>
      <c r="L58" s="163"/>
      <c r="M58" s="163">
        <f>'将来負担比率（分子）の構造'!L$50</f>
        <v>5766</v>
      </c>
      <c r="N58" s="163"/>
      <c r="O58" s="163"/>
      <c r="P58" s="163">
        <f>'将来負担比率（分子）の構造'!M$50</f>
        <v>5380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1456</v>
      </c>
      <c r="C62" s="163"/>
      <c r="D62" s="163"/>
      <c r="E62" s="163">
        <f>'将来負担比率（分子）の構造'!J$45</f>
        <v>1411</v>
      </c>
      <c r="F62" s="163"/>
      <c r="G62" s="163"/>
      <c r="H62" s="163">
        <f>'将来負担比率（分子）の構造'!K$45</f>
        <v>1417</v>
      </c>
      <c r="I62" s="163"/>
      <c r="J62" s="163"/>
      <c r="K62" s="163">
        <f>'将来負担比率（分子）の構造'!L$45</f>
        <v>1410</v>
      </c>
      <c r="L62" s="163"/>
      <c r="M62" s="163"/>
      <c r="N62" s="163">
        <f>'将来負担比率（分子）の構造'!M$45</f>
        <v>1426</v>
      </c>
      <c r="O62" s="163"/>
      <c r="P62" s="163"/>
    </row>
    <row r="63" spans="1:16" x14ac:dyDescent="0.15">
      <c r="A63" s="163" t="s">
        <v>34</v>
      </c>
      <c r="B63" s="163">
        <f>'将来負担比率（分子）の構造'!I$44</f>
        <v>1082</v>
      </c>
      <c r="C63" s="163"/>
      <c r="D63" s="163"/>
      <c r="E63" s="163">
        <f>'将来負担比率（分子）の構造'!J$44</f>
        <v>893</v>
      </c>
      <c r="F63" s="163"/>
      <c r="G63" s="163"/>
      <c r="H63" s="163">
        <f>'将来負担比率（分子）の構造'!K$44</f>
        <v>749</v>
      </c>
      <c r="I63" s="163"/>
      <c r="J63" s="163"/>
      <c r="K63" s="163">
        <f>'将来負担比率（分子）の構造'!L$44</f>
        <v>564</v>
      </c>
      <c r="L63" s="163"/>
      <c r="M63" s="163"/>
      <c r="N63" s="163">
        <f>'将来負担比率（分子）の構造'!M$44</f>
        <v>344</v>
      </c>
      <c r="O63" s="163"/>
      <c r="P63" s="163"/>
    </row>
    <row r="64" spans="1:16" x14ac:dyDescent="0.15">
      <c r="A64" s="163" t="s">
        <v>33</v>
      </c>
      <c r="B64" s="163">
        <f>'将来負担比率（分子）の構造'!I$43</f>
        <v>1031</v>
      </c>
      <c r="C64" s="163"/>
      <c r="D64" s="163"/>
      <c r="E64" s="163">
        <f>'将来負担比率（分子）の構造'!J$43</f>
        <v>955</v>
      </c>
      <c r="F64" s="163"/>
      <c r="G64" s="163"/>
      <c r="H64" s="163">
        <f>'将来負担比率（分子）の構造'!K$43</f>
        <v>902</v>
      </c>
      <c r="I64" s="163"/>
      <c r="J64" s="163"/>
      <c r="K64" s="163">
        <f>'将来負担比率（分子）の構造'!L$43</f>
        <v>818</v>
      </c>
      <c r="L64" s="163"/>
      <c r="M64" s="163"/>
      <c r="N64" s="163">
        <f>'将来負担比率（分子）の構造'!M$43</f>
        <v>659</v>
      </c>
      <c r="O64" s="163"/>
      <c r="P64" s="163"/>
    </row>
    <row r="65" spans="1:16" x14ac:dyDescent="0.15">
      <c r="A65" s="163" t="s">
        <v>32</v>
      </c>
      <c r="B65" s="163">
        <f>'将来負担比率（分子）の構造'!I$42</f>
        <v>55</v>
      </c>
      <c r="C65" s="163"/>
      <c r="D65" s="163"/>
      <c r="E65" s="163">
        <f>'将来負担比率（分子）の構造'!J$42</f>
        <v>47</v>
      </c>
      <c r="F65" s="163"/>
      <c r="G65" s="163"/>
      <c r="H65" s="163">
        <f>'将来負担比率（分子）の構造'!K$42</f>
        <v>39</v>
      </c>
      <c r="I65" s="163"/>
      <c r="J65" s="163"/>
      <c r="K65" s="163">
        <f>'将来負担比率（分子）の構造'!L$42</f>
        <v>98</v>
      </c>
      <c r="L65" s="163"/>
      <c r="M65" s="163"/>
      <c r="N65" s="163">
        <f>'将来負担比率（分子）の構造'!M$42</f>
        <v>98</v>
      </c>
      <c r="O65" s="163"/>
      <c r="P65" s="163"/>
    </row>
    <row r="66" spans="1:16" x14ac:dyDescent="0.15">
      <c r="A66" s="163" t="s">
        <v>31</v>
      </c>
      <c r="B66" s="163">
        <f>'将来負担比率（分子）の構造'!I$41</f>
        <v>12737</v>
      </c>
      <c r="C66" s="163"/>
      <c r="D66" s="163"/>
      <c r="E66" s="163">
        <f>'将来負担比率（分子）の構造'!J$41</f>
        <v>12734</v>
      </c>
      <c r="F66" s="163"/>
      <c r="G66" s="163"/>
      <c r="H66" s="163">
        <f>'将来負担比率（分子）の構造'!K$41</f>
        <v>13009</v>
      </c>
      <c r="I66" s="163"/>
      <c r="J66" s="163"/>
      <c r="K66" s="163">
        <f>'将来負担比率（分子）の構造'!L$41</f>
        <v>12869</v>
      </c>
      <c r="L66" s="163"/>
      <c r="M66" s="163"/>
      <c r="N66" s="163">
        <f>'将来負担比率（分子）の構造'!M$41</f>
        <v>12619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2766</v>
      </c>
      <c r="C72" s="167">
        <f>基金残高に係る経年分析!G55</f>
        <v>2773</v>
      </c>
      <c r="D72" s="167">
        <f>基金残高に係る経年分析!H55</f>
        <v>3038</v>
      </c>
    </row>
    <row r="73" spans="1:16" x14ac:dyDescent="0.15">
      <c r="A73" s="166" t="s">
        <v>74</v>
      </c>
      <c r="B73" s="167">
        <f>基金残高に係る経年分析!F56</f>
        <v>661</v>
      </c>
      <c r="C73" s="167">
        <f>基金残高に係る経年分析!G56</f>
        <v>341</v>
      </c>
      <c r="D73" s="167">
        <f>基金残高に係る経年分析!H56</f>
        <v>106</v>
      </c>
    </row>
    <row r="74" spans="1:16" x14ac:dyDescent="0.15">
      <c r="A74" s="166" t="s">
        <v>75</v>
      </c>
      <c r="B74" s="167">
        <f>基金残高に係る経年分析!F57</f>
        <v>2937</v>
      </c>
      <c r="C74" s="167">
        <f>基金残高に係る経年分析!G57</f>
        <v>2918</v>
      </c>
      <c r="D74" s="167">
        <f>基金残高に係る経年分析!H57</f>
        <v>2743</v>
      </c>
    </row>
  </sheetData>
  <sheetProtection algorithmName="SHA-512" hashValue="VQpMsibplDZpFo0mLHarRSby6TDtnwKpAmWeC+PO5OFMSrSz0nX9ekPEMMjHPV8OfvZGn+auOWvBsnxxc701QQ==" saltValue="n0BDNoPl4KNe6nZQwzL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2072775</v>
      </c>
      <c r="S5" s="677"/>
      <c r="T5" s="677"/>
      <c r="U5" s="677"/>
      <c r="V5" s="677"/>
      <c r="W5" s="677"/>
      <c r="X5" s="677"/>
      <c r="Y5" s="702"/>
      <c r="Z5" s="715">
        <v>16.600000000000001</v>
      </c>
      <c r="AA5" s="715"/>
      <c r="AB5" s="715"/>
      <c r="AC5" s="715"/>
      <c r="AD5" s="716">
        <v>2072775</v>
      </c>
      <c r="AE5" s="716"/>
      <c r="AF5" s="716"/>
      <c r="AG5" s="716"/>
      <c r="AH5" s="716"/>
      <c r="AI5" s="716"/>
      <c r="AJ5" s="716"/>
      <c r="AK5" s="716"/>
      <c r="AL5" s="703">
        <v>28.6</v>
      </c>
      <c r="AM5" s="685"/>
      <c r="AN5" s="685"/>
      <c r="AO5" s="704"/>
      <c r="AP5" s="679" t="s">
        <v>216</v>
      </c>
      <c r="AQ5" s="680"/>
      <c r="AR5" s="680"/>
      <c r="AS5" s="680"/>
      <c r="AT5" s="680"/>
      <c r="AU5" s="680"/>
      <c r="AV5" s="680"/>
      <c r="AW5" s="680"/>
      <c r="AX5" s="680"/>
      <c r="AY5" s="680"/>
      <c r="AZ5" s="680"/>
      <c r="BA5" s="680"/>
      <c r="BB5" s="680"/>
      <c r="BC5" s="680"/>
      <c r="BD5" s="680"/>
      <c r="BE5" s="680"/>
      <c r="BF5" s="681"/>
      <c r="BG5" s="621">
        <v>2070406</v>
      </c>
      <c r="BH5" s="622"/>
      <c r="BI5" s="622"/>
      <c r="BJ5" s="622"/>
      <c r="BK5" s="622"/>
      <c r="BL5" s="622"/>
      <c r="BM5" s="622"/>
      <c r="BN5" s="623"/>
      <c r="BO5" s="659">
        <v>99.9</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113457</v>
      </c>
      <c r="S6" s="622"/>
      <c r="T6" s="622"/>
      <c r="U6" s="622"/>
      <c r="V6" s="622"/>
      <c r="W6" s="622"/>
      <c r="X6" s="622"/>
      <c r="Y6" s="623"/>
      <c r="Z6" s="659">
        <v>0.9</v>
      </c>
      <c r="AA6" s="659"/>
      <c r="AB6" s="659"/>
      <c r="AC6" s="659"/>
      <c r="AD6" s="660">
        <v>113457</v>
      </c>
      <c r="AE6" s="660"/>
      <c r="AF6" s="660"/>
      <c r="AG6" s="660"/>
      <c r="AH6" s="660"/>
      <c r="AI6" s="660"/>
      <c r="AJ6" s="660"/>
      <c r="AK6" s="660"/>
      <c r="AL6" s="624">
        <v>1.6</v>
      </c>
      <c r="AM6" s="625"/>
      <c r="AN6" s="625"/>
      <c r="AO6" s="661"/>
      <c r="AP6" s="618" t="s">
        <v>221</v>
      </c>
      <c r="AQ6" s="619"/>
      <c r="AR6" s="619"/>
      <c r="AS6" s="619"/>
      <c r="AT6" s="619"/>
      <c r="AU6" s="619"/>
      <c r="AV6" s="619"/>
      <c r="AW6" s="619"/>
      <c r="AX6" s="619"/>
      <c r="AY6" s="619"/>
      <c r="AZ6" s="619"/>
      <c r="BA6" s="619"/>
      <c r="BB6" s="619"/>
      <c r="BC6" s="619"/>
      <c r="BD6" s="619"/>
      <c r="BE6" s="619"/>
      <c r="BF6" s="620"/>
      <c r="BG6" s="621">
        <v>2070406</v>
      </c>
      <c r="BH6" s="622"/>
      <c r="BI6" s="622"/>
      <c r="BJ6" s="622"/>
      <c r="BK6" s="622"/>
      <c r="BL6" s="622"/>
      <c r="BM6" s="622"/>
      <c r="BN6" s="623"/>
      <c r="BO6" s="659">
        <v>99.9</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120949</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120949</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1685</v>
      </c>
      <c r="S7" s="622"/>
      <c r="T7" s="622"/>
      <c r="U7" s="622"/>
      <c r="V7" s="622"/>
      <c r="W7" s="622"/>
      <c r="X7" s="622"/>
      <c r="Y7" s="623"/>
      <c r="Z7" s="659">
        <v>0</v>
      </c>
      <c r="AA7" s="659"/>
      <c r="AB7" s="659"/>
      <c r="AC7" s="659"/>
      <c r="AD7" s="660">
        <v>1685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754221</v>
      </c>
      <c r="BH7" s="622"/>
      <c r="BI7" s="622"/>
      <c r="BJ7" s="622"/>
      <c r="BK7" s="622"/>
      <c r="BL7" s="622"/>
      <c r="BM7" s="622"/>
      <c r="BN7" s="623"/>
      <c r="BO7" s="659">
        <v>36.4</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2363357</v>
      </c>
      <c r="CS7" s="622"/>
      <c r="CT7" s="622"/>
      <c r="CU7" s="622"/>
      <c r="CV7" s="622"/>
      <c r="CW7" s="622"/>
      <c r="CX7" s="622"/>
      <c r="CY7" s="623"/>
      <c r="CZ7" s="659">
        <v>19.5</v>
      </c>
      <c r="DA7" s="659"/>
      <c r="DB7" s="659"/>
      <c r="DC7" s="659"/>
      <c r="DD7" s="627">
        <v>156664</v>
      </c>
      <c r="DE7" s="622"/>
      <c r="DF7" s="622"/>
      <c r="DG7" s="622"/>
      <c r="DH7" s="622"/>
      <c r="DI7" s="622"/>
      <c r="DJ7" s="622"/>
      <c r="DK7" s="622"/>
      <c r="DL7" s="622"/>
      <c r="DM7" s="622"/>
      <c r="DN7" s="622"/>
      <c r="DO7" s="622"/>
      <c r="DP7" s="623"/>
      <c r="DQ7" s="627">
        <v>1499947</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22305</v>
      </c>
      <c r="S8" s="622"/>
      <c r="T8" s="622"/>
      <c r="U8" s="622"/>
      <c r="V8" s="622"/>
      <c r="W8" s="622"/>
      <c r="X8" s="622"/>
      <c r="Y8" s="623"/>
      <c r="Z8" s="659">
        <v>0.2</v>
      </c>
      <c r="AA8" s="659"/>
      <c r="AB8" s="659"/>
      <c r="AC8" s="659"/>
      <c r="AD8" s="660">
        <v>22305</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27210</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3482622</v>
      </c>
      <c r="CS8" s="622"/>
      <c r="CT8" s="622"/>
      <c r="CU8" s="622"/>
      <c r="CV8" s="622"/>
      <c r="CW8" s="622"/>
      <c r="CX8" s="622"/>
      <c r="CY8" s="623"/>
      <c r="CZ8" s="659">
        <v>28.7</v>
      </c>
      <c r="DA8" s="659"/>
      <c r="DB8" s="659"/>
      <c r="DC8" s="659"/>
      <c r="DD8" s="627">
        <v>12456</v>
      </c>
      <c r="DE8" s="622"/>
      <c r="DF8" s="622"/>
      <c r="DG8" s="622"/>
      <c r="DH8" s="622"/>
      <c r="DI8" s="622"/>
      <c r="DJ8" s="622"/>
      <c r="DK8" s="622"/>
      <c r="DL8" s="622"/>
      <c r="DM8" s="622"/>
      <c r="DN8" s="622"/>
      <c r="DO8" s="622"/>
      <c r="DP8" s="623"/>
      <c r="DQ8" s="627">
        <v>2246840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29043</v>
      </c>
      <c r="S9" s="622"/>
      <c r="T9" s="622"/>
      <c r="U9" s="622"/>
      <c r="V9" s="622"/>
      <c r="W9" s="622"/>
      <c r="X9" s="622"/>
      <c r="Y9" s="623"/>
      <c r="Z9" s="659">
        <v>0.2</v>
      </c>
      <c r="AA9" s="659"/>
      <c r="AB9" s="659"/>
      <c r="AC9" s="659"/>
      <c r="AD9" s="660">
        <v>29043</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621130</v>
      </c>
      <c r="BH9" s="622"/>
      <c r="BI9" s="622"/>
      <c r="BJ9" s="622"/>
      <c r="BK9" s="622"/>
      <c r="BL9" s="622"/>
      <c r="BM9" s="622"/>
      <c r="BN9" s="623"/>
      <c r="BO9" s="659">
        <v>30</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630028</v>
      </c>
      <c r="CS9" s="622"/>
      <c r="CT9" s="622"/>
      <c r="CU9" s="622"/>
      <c r="CV9" s="622"/>
      <c r="CW9" s="622"/>
      <c r="CX9" s="622"/>
      <c r="CY9" s="623"/>
      <c r="CZ9" s="659">
        <v>5.2</v>
      </c>
      <c r="DA9" s="659"/>
      <c r="DB9" s="659"/>
      <c r="DC9" s="659"/>
      <c r="DD9" s="627">
        <v>45795</v>
      </c>
      <c r="DE9" s="622"/>
      <c r="DF9" s="622"/>
      <c r="DG9" s="622"/>
      <c r="DH9" s="622"/>
      <c r="DI9" s="622"/>
      <c r="DJ9" s="622"/>
      <c r="DK9" s="622"/>
      <c r="DL9" s="622"/>
      <c r="DM9" s="622"/>
      <c r="DN9" s="622"/>
      <c r="DO9" s="622"/>
      <c r="DP9" s="623"/>
      <c r="DQ9" s="627">
        <v>477581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46157</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91435</v>
      </c>
      <c r="CS10" s="622"/>
      <c r="CT10" s="622"/>
      <c r="CU10" s="622"/>
      <c r="CV10" s="622"/>
      <c r="CW10" s="622"/>
      <c r="CX10" s="622"/>
      <c r="CY10" s="623"/>
      <c r="CZ10" s="659">
        <v>0.8</v>
      </c>
      <c r="DA10" s="659"/>
      <c r="DB10" s="659"/>
      <c r="DC10" s="659"/>
      <c r="DD10" s="627">
        <v>86818</v>
      </c>
      <c r="DE10" s="622"/>
      <c r="DF10" s="622"/>
      <c r="DG10" s="622"/>
      <c r="DH10" s="622"/>
      <c r="DI10" s="622"/>
      <c r="DJ10" s="622"/>
      <c r="DK10" s="622"/>
      <c r="DL10" s="622"/>
      <c r="DM10" s="622"/>
      <c r="DN10" s="622"/>
      <c r="DO10" s="622"/>
      <c r="DP10" s="623"/>
      <c r="DQ10" s="627">
        <v>5435</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441707</v>
      </c>
      <c r="S11" s="622"/>
      <c r="T11" s="622"/>
      <c r="U11" s="622"/>
      <c r="V11" s="622"/>
      <c r="W11" s="622"/>
      <c r="X11" s="622"/>
      <c r="Y11" s="623"/>
      <c r="Z11" s="624">
        <v>3.5</v>
      </c>
      <c r="AA11" s="625"/>
      <c r="AB11" s="625"/>
      <c r="AC11" s="626"/>
      <c r="AD11" s="627">
        <v>441707</v>
      </c>
      <c r="AE11" s="622"/>
      <c r="AF11" s="622"/>
      <c r="AG11" s="622"/>
      <c r="AH11" s="622"/>
      <c r="AI11" s="622"/>
      <c r="AJ11" s="622"/>
      <c r="AK11" s="623"/>
      <c r="AL11" s="624">
        <v>6.1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59724</v>
      </c>
      <c r="BH11" s="622"/>
      <c r="BI11" s="622"/>
      <c r="BJ11" s="622"/>
      <c r="BK11" s="622"/>
      <c r="BL11" s="622"/>
      <c r="BM11" s="622"/>
      <c r="BN11" s="623"/>
      <c r="BO11" s="659">
        <v>2.9</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1032172</v>
      </c>
      <c r="CS11" s="622"/>
      <c r="CT11" s="622"/>
      <c r="CU11" s="622"/>
      <c r="CV11" s="622"/>
      <c r="CW11" s="622"/>
      <c r="CX11" s="622"/>
      <c r="CY11" s="623"/>
      <c r="CZ11" s="659">
        <v>8.5</v>
      </c>
      <c r="DA11" s="659"/>
      <c r="DB11" s="659"/>
      <c r="DC11" s="659"/>
      <c r="DD11" s="627">
        <v>387524</v>
      </c>
      <c r="DE11" s="622"/>
      <c r="DF11" s="622"/>
      <c r="DG11" s="622"/>
      <c r="DH11" s="622"/>
      <c r="DI11" s="622"/>
      <c r="DJ11" s="622"/>
      <c r="DK11" s="622"/>
      <c r="DL11" s="622"/>
      <c r="DM11" s="622"/>
      <c r="DN11" s="622"/>
      <c r="DO11" s="622"/>
      <c r="DP11" s="623"/>
      <c r="DQ11" s="627">
        <v>504943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44827</v>
      </c>
      <c r="S12" s="622"/>
      <c r="T12" s="622"/>
      <c r="U12" s="622"/>
      <c r="V12" s="622"/>
      <c r="W12" s="622"/>
      <c r="X12" s="622"/>
      <c r="Y12" s="623"/>
      <c r="Z12" s="659">
        <v>0.4</v>
      </c>
      <c r="AA12" s="659"/>
      <c r="AB12" s="659"/>
      <c r="AC12" s="659"/>
      <c r="AD12" s="660">
        <v>44827</v>
      </c>
      <c r="AE12" s="660"/>
      <c r="AF12" s="660"/>
      <c r="AG12" s="660"/>
      <c r="AH12" s="660"/>
      <c r="AI12" s="660"/>
      <c r="AJ12" s="660"/>
      <c r="AK12" s="660"/>
      <c r="AL12" s="624">
        <v>0.6</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1106142</v>
      </c>
      <c r="BH12" s="622"/>
      <c r="BI12" s="622"/>
      <c r="BJ12" s="622"/>
      <c r="BK12" s="622"/>
      <c r="BL12" s="622"/>
      <c r="BM12" s="622"/>
      <c r="BN12" s="623"/>
      <c r="BO12" s="659">
        <v>53.4</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228713</v>
      </c>
      <c r="CS12" s="622"/>
      <c r="CT12" s="622"/>
      <c r="CU12" s="622"/>
      <c r="CV12" s="622"/>
      <c r="CW12" s="622"/>
      <c r="CX12" s="622"/>
      <c r="CY12" s="623"/>
      <c r="CZ12" s="659">
        <v>1.9</v>
      </c>
      <c r="DA12" s="659"/>
      <c r="DB12" s="659"/>
      <c r="DC12" s="659"/>
      <c r="DD12" s="627">
        <v>5016</v>
      </c>
      <c r="DE12" s="622"/>
      <c r="DF12" s="622"/>
      <c r="DG12" s="622"/>
      <c r="DH12" s="622"/>
      <c r="DI12" s="622"/>
      <c r="DJ12" s="622"/>
      <c r="DK12" s="622"/>
      <c r="DL12" s="622"/>
      <c r="DM12" s="622"/>
      <c r="DN12" s="622"/>
      <c r="DO12" s="622"/>
      <c r="DP12" s="623"/>
      <c r="DQ12" s="627">
        <v>191118</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1103775</v>
      </c>
      <c r="BH13" s="622"/>
      <c r="BI13" s="622"/>
      <c r="BJ13" s="622"/>
      <c r="BK13" s="622"/>
      <c r="BL13" s="622"/>
      <c r="BM13" s="622"/>
      <c r="BN13" s="623"/>
      <c r="BO13" s="659">
        <v>53.3</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532977</v>
      </c>
      <c r="CS13" s="622"/>
      <c r="CT13" s="622"/>
      <c r="CU13" s="622"/>
      <c r="CV13" s="622"/>
      <c r="CW13" s="622"/>
      <c r="CX13" s="622"/>
      <c r="CY13" s="623"/>
      <c r="CZ13" s="659">
        <v>4.4000000000000004</v>
      </c>
      <c r="DA13" s="659"/>
      <c r="DB13" s="659"/>
      <c r="DC13" s="659"/>
      <c r="DD13" s="627">
        <v>281193</v>
      </c>
      <c r="DE13" s="622"/>
      <c r="DF13" s="622"/>
      <c r="DG13" s="622"/>
      <c r="DH13" s="622"/>
      <c r="DI13" s="622"/>
      <c r="DJ13" s="622"/>
      <c r="DK13" s="622"/>
      <c r="DL13" s="622"/>
      <c r="DM13" s="622"/>
      <c r="DN13" s="622"/>
      <c r="DO13" s="622"/>
      <c r="DP13" s="623"/>
      <c r="DQ13" s="627">
        <v>300711</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86991</v>
      </c>
      <c r="BH14" s="622"/>
      <c r="BI14" s="622"/>
      <c r="BJ14" s="622"/>
      <c r="BK14" s="622"/>
      <c r="BL14" s="622"/>
      <c r="BM14" s="622"/>
      <c r="BN14" s="623"/>
      <c r="BO14" s="659">
        <v>4.2</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559346</v>
      </c>
      <c r="CS14" s="622"/>
      <c r="CT14" s="622"/>
      <c r="CU14" s="622"/>
      <c r="CV14" s="622"/>
      <c r="CW14" s="622"/>
      <c r="CX14" s="622"/>
      <c r="CY14" s="623"/>
      <c r="CZ14" s="659">
        <v>4.5999999999999996</v>
      </c>
      <c r="DA14" s="659"/>
      <c r="DB14" s="659"/>
      <c r="DC14" s="659"/>
      <c r="DD14" s="627">
        <v>66689</v>
      </c>
      <c r="DE14" s="622"/>
      <c r="DF14" s="622"/>
      <c r="DG14" s="622"/>
      <c r="DH14" s="622"/>
      <c r="DI14" s="622"/>
      <c r="DJ14" s="622"/>
      <c r="DK14" s="622"/>
      <c r="DL14" s="622"/>
      <c r="DM14" s="622"/>
      <c r="DN14" s="622"/>
      <c r="DO14" s="622"/>
      <c r="DP14" s="623"/>
      <c r="DQ14" s="627">
        <v>483091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14121</v>
      </c>
      <c r="S15" s="622"/>
      <c r="T15" s="622"/>
      <c r="U15" s="622"/>
      <c r="V15" s="622"/>
      <c r="W15" s="622"/>
      <c r="X15" s="622"/>
      <c r="Y15" s="623"/>
      <c r="Z15" s="659">
        <v>0.1</v>
      </c>
      <c r="AA15" s="659"/>
      <c r="AB15" s="659"/>
      <c r="AC15" s="659"/>
      <c r="AD15" s="660">
        <v>14121</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123052</v>
      </c>
      <c r="BH15" s="622"/>
      <c r="BI15" s="622"/>
      <c r="BJ15" s="622"/>
      <c r="BK15" s="622"/>
      <c r="BL15" s="622"/>
      <c r="BM15" s="622"/>
      <c r="BN15" s="623"/>
      <c r="BO15" s="659">
        <v>5.9</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1605906</v>
      </c>
      <c r="CS15" s="622"/>
      <c r="CT15" s="622"/>
      <c r="CU15" s="622"/>
      <c r="CV15" s="622"/>
      <c r="CW15" s="622"/>
      <c r="CX15" s="622"/>
      <c r="CY15" s="623"/>
      <c r="CZ15" s="659">
        <v>13.2</v>
      </c>
      <c r="DA15" s="659"/>
      <c r="DB15" s="659"/>
      <c r="DC15" s="659"/>
      <c r="DD15" s="627">
        <v>314240</v>
      </c>
      <c r="DE15" s="622"/>
      <c r="DF15" s="622"/>
      <c r="DG15" s="622"/>
      <c r="DH15" s="622"/>
      <c r="DI15" s="622"/>
      <c r="DJ15" s="622"/>
      <c r="DK15" s="622"/>
      <c r="DL15" s="622"/>
      <c r="DM15" s="622"/>
      <c r="DN15" s="622"/>
      <c r="DO15" s="622"/>
      <c r="DP15" s="623"/>
      <c r="DQ15" s="627">
        <v>1176259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36855</v>
      </c>
      <c r="S16" s="622"/>
      <c r="T16" s="622"/>
      <c r="U16" s="622"/>
      <c r="V16" s="622"/>
      <c r="W16" s="622"/>
      <c r="X16" s="622"/>
      <c r="Y16" s="623"/>
      <c r="Z16" s="659">
        <v>0.3</v>
      </c>
      <c r="AA16" s="659"/>
      <c r="AB16" s="659"/>
      <c r="AC16" s="659"/>
      <c r="AD16" s="660">
        <v>36855</v>
      </c>
      <c r="AE16" s="660"/>
      <c r="AF16" s="660"/>
      <c r="AG16" s="660"/>
      <c r="AH16" s="660"/>
      <c r="AI16" s="660"/>
      <c r="AJ16" s="660"/>
      <c r="AK16" s="660"/>
      <c r="AL16" s="624">
        <v>0.5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18170</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1394</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93953</v>
      </c>
      <c r="S17" s="622"/>
      <c r="T17" s="622"/>
      <c r="U17" s="622"/>
      <c r="V17" s="622"/>
      <c r="W17" s="622"/>
      <c r="X17" s="622"/>
      <c r="Y17" s="623"/>
      <c r="Z17" s="659">
        <v>0.8</v>
      </c>
      <c r="AA17" s="659"/>
      <c r="AB17" s="659"/>
      <c r="AC17" s="659"/>
      <c r="AD17" s="660">
        <v>93953</v>
      </c>
      <c r="AE17" s="660"/>
      <c r="AF17" s="660"/>
      <c r="AG17" s="660"/>
      <c r="AH17" s="660"/>
      <c r="AI17" s="660"/>
      <c r="AJ17" s="660"/>
      <c r="AK17" s="660"/>
      <c r="AL17" s="624">
        <v>1.3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1461175</v>
      </c>
      <c r="CS17" s="622"/>
      <c r="CT17" s="622"/>
      <c r="CU17" s="622"/>
      <c r="CV17" s="622"/>
      <c r="CW17" s="622"/>
      <c r="CX17" s="622"/>
      <c r="CY17" s="623"/>
      <c r="CZ17" s="659">
        <v>12</v>
      </c>
      <c r="DA17" s="659"/>
      <c r="DB17" s="659"/>
      <c r="DC17" s="659"/>
      <c r="DD17" s="627" t="s">
        <v>122</v>
      </c>
      <c r="DE17" s="622"/>
      <c r="DF17" s="622"/>
      <c r="DG17" s="622"/>
      <c r="DH17" s="622"/>
      <c r="DI17" s="622"/>
      <c r="DJ17" s="622"/>
      <c r="DK17" s="622"/>
      <c r="DL17" s="622"/>
      <c r="DM17" s="622"/>
      <c r="DN17" s="622"/>
      <c r="DO17" s="622"/>
      <c r="DP17" s="623"/>
      <c r="DQ17" s="627">
        <v>1461175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15640</v>
      </c>
      <c r="S18" s="622"/>
      <c r="T18" s="622"/>
      <c r="U18" s="622"/>
      <c r="V18" s="622"/>
      <c r="W18" s="622"/>
      <c r="X18" s="622"/>
      <c r="Y18" s="623"/>
      <c r="Z18" s="659">
        <v>0.1</v>
      </c>
      <c r="AA18" s="659"/>
      <c r="AB18" s="659"/>
      <c r="AC18" s="659"/>
      <c r="AD18" s="660">
        <v>15640</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v>9090</v>
      </c>
      <c r="CS18" s="622"/>
      <c r="CT18" s="622"/>
      <c r="CU18" s="622"/>
      <c r="CV18" s="622"/>
      <c r="CW18" s="622"/>
      <c r="CX18" s="622"/>
      <c r="CY18" s="623"/>
      <c r="CZ18" s="659">
        <v>0.1</v>
      </c>
      <c r="DA18" s="659"/>
      <c r="DB18" s="659"/>
      <c r="DC18" s="659"/>
      <c r="DD18" s="627" t="s">
        <v>122</v>
      </c>
      <c r="DE18" s="622"/>
      <c r="DF18" s="622"/>
      <c r="DG18" s="622"/>
      <c r="DH18" s="622"/>
      <c r="DI18" s="622"/>
      <c r="DJ18" s="622"/>
      <c r="DK18" s="622"/>
      <c r="DL18" s="622"/>
      <c r="DM18" s="622"/>
      <c r="DN18" s="622"/>
      <c r="DO18" s="622"/>
      <c r="DP18" s="623"/>
      <c r="DQ18" s="627">
        <v>9090</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71943</v>
      </c>
      <c r="S19" s="622"/>
      <c r="T19" s="622"/>
      <c r="U19" s="622"/>
      <c r="V19" s="622"/>
      <c r="W19" s="622"/>
      <c r="X19" s="622"/>
      <c r="Y19" s="623"/>
      <c r="Z19" s="659">
        <v>0.6</v>
      </c>
      <c r="AA19" s="659"/>
      <c r="AB19" s="659"/>
      <c r="AC19" s="659"/>
      <c r="AD19" s="660">
        <v>71943</v>
      </c>
      <c r="AE19" s="660"/>
      <c r="AF19" s="660"/>
      <c r="AG19" s="660"/>
      <c r="AH19" s="660"/>
      <c r="AI19" s="660"/>
      <c r="AJ19" s="660"/>
      <c r="AK19" s="660"/>
      <c r="AL19" s="624">
        <v>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2369</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6370</v>
      </c>
      <c r="S20" s="622"/>
      <c r="T20" s="622"/>
      <c r="U20" s="622"/>
      <c r="V20" s="622"/>
      <c r="W20" s="622"/>
      <c r="X20" s="622"/>
      <c r="Y20" s="623"/>
      <c r="Z20" s="659">
        <v>0.1</v>
      </c>
      <c r="AA20" s="659"/>
      <c r="AB20" s="659"/>
      <c r="AC20" s="659"/>
      <c r="AD20" s="660">
        <v>6370</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2369</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12135940</v>
      </c>
      <c r="CS20" s="622"/>
      <c r="CT20" s="622"/>
      <c r="CU20" s="622"/>
      <c r="CV20" s="622"/>
      <c r="CW20" s="622"/>
      <c r="CX20" s="622"/>
      <c r="CY20" s="623"/>
      <c r="CZ20" s="659">
        <v>100</v>
      </c>
      <c r="DA20" s="659"/>
      <c r="DB20" s="659"/>
      <c r="DC20" s="659"/>
      <c r="DD20" s="627">
        <v>1356395</v>
      </c>
      <c r="DE20" s="622"/>
      <c r="DF20" s="622"/>
      <c r="DG20" s="622"/>
      <c r="DH20" s="622"/>
      <c r="DI20" s="622"/>
      <c r="DJ20" s="622"/>
      <c r="DK20" s="622"/>
      <c r="DL20" s="622"/>
      <c r="DM20" s="622"/>
      <c r="DN20" s="622"/>
      <c r="DO20" s="622"/>
      <c r="DP20" s="623"/>
      <c r="DQ20" s="627">
        <v>8478533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4598236</v>
      </c>
      <c r="S21" s="622"/>
      <c r="T21" s="622"/>
      <c r="U21" s="622"/>
      <c r="V21" s="622"/>
      <c r="W21" s="622"/>
      <c r="X21" s="622"/>
      <c r="Y21" s="623"/>
      <c r="Z21" s="659">
        <v>36.9</v>
      </c>
      <c r="AA21" s="659"/>
      <c r="AB21" s="659"/>
      <c r="AC21" s="659"/>
      <c r="AD21" s="660">
        <v>4329669</v>
      </c>
      <c r="AE21" s="660"/>
      <c r="AF21" s="660"/>
      <c r="AG21" s="660"/>
      <c r="AH21" s="660"/>
      <c r="AI21" s="660"/>
      <c r="AJ21" s="660"/>
      <c r="AK21" s="660"/>
      <c r="AL21" s="624">
        <v>59.6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2369</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4329669</v>
      </c>
      <c r="S22" s="622"/>
      <c r="T22" s="622"/>
      <c r="U22" s="622"/>
      <c r="V22" s="622"/>
      <c r="W22" s="622"/>
      <c r="X22" s="622"/>
      <c r="Y22" s="623"/>
      <c r="Z22" s="659">
        <v>34.700000000000003</v>
      </c>
      <c r="AA22" s="659"/>
      <c r="AB22" s="659"/>
      <c r="AC22" s="659"/>
      <c r="AD22" s="660">
        <v>4329669</v>
      </c>
      <c r="AE22" s="660"/>
      <c r="AF22" s="660"/>
      <c r="AG22" s="660"/>
      <c r="AH22" s="660"/>
      <c r="AI22" s="660"/>
      <c r="AJ22" s="660"/>
      <c r="AK22" s="660"/>
      <c r="AL22" s="624">
        <v>59.6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268567</v>
      </c>
      <c r="S23" s="622"/>
      <c r="T23" s="622"/>
      <c r="U23" s="622"/>
      <c r="V23" s="622"/>
      <c r="W23" s="622"/>
      <c r="X23" s="622"/>
      <c r="Y23" s="623"/>
      <c r="Z23" s="659">
        <v>2.2000000000000002</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5214923</v>
      </c>
      <c r="CS24" s="677"/>
      <c r="CT24" s="677"/>
      <c r="CU24" s="677"/>
      <c r="CV24" s="677"/>
      <c r="CW24" s="677"/>
      <c r="CX24" s="677"/>
      <c r="CY24" s="702"/>
      <c r="CZ24" s="703">
        <v>43</v>
      </c>
      <c r="DA24" s="685"/>
      <c r="DB24" s="685"/>
      <c r="DC24" s="705"/>
      <c r="DD24" s="701">
        <v>4233058</v>
      </c>
      <c r="DE24" s="677"/>
      <c r="DF24" s="677"/>
      <c r="DG24" s="677"/>
      <c r="DH24" s="677"/>
      <c r="DI24" s="677"/>
      <c r="DJ24" s="677"/>
      <c r="DK24" s="702"/>
      <c r="DL24" s="701">
        <v>3414743</v>
      </c>
      <c r="DM24" s="677"/>
      <c r="DN24" s="677"/>
      <c r="DO24" s="677"/>
      <c r="DP24" s="677"/>
      <c r="DQ24" s="677"/>
      <c r="DR24" s="677"/>
      <c r="DS24" s="677"/>
      <c r="DT24" s="677"/>
      <c r="DU24" s="677"/>
      <c r="DV24" s="702"/>
      <c r="DW24" s="703">
        <v>46.9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7468964</v>
      </c>
      <c r="S25" s="622"/>
      <c r="T25" s="622"/>
      <c r="U25" s="622"/>
      <c r="V25" s="622"/>
      <c r="W25" s="622"/>
      <c r="X25" s="622"/>
      <c r="Y25" s="623"/>
      <c r="Z25" s="659">
        <v>59.9</v>
      </c>
      <c r="AA25" s="659"/>
      <c r="AB25" s="659"/>
      <c r="AC25" s="659"/>
      <c r="AD25" s="660">
        <v>7200397</v>
      </c>
      <c r="AE25" s="660"/>
      <c r="AF25" s="660"/>
      <c r="AG25" s="660"/>
      <c r="AH25" s="660"/>
      <c r="AI25" s="660"/>
      <c r="AJ25" s="660"/>
      <c r="AK25" s="660"/>
      <c r="AL25" s="624">
        <v>99.2</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2228086</v>
      </c>
      <c r="CS25" s="634"/>
      <c r="CT25" s="634"/>
      <c r="CU25" s="634"/>
      <c r="CV25" s="634"/>
      <c r="CW25" s="634"/>
      <c r="CX25" s="634"/>
      <c r="CY25" s="635"/>
      <c r="CZ25" s="624">
        <v>18.399999999999999</v>
      </c>
      <c r="DA25" s="636"/>
      <c r="DB25" s="636"/>
      <c r="DC25" s="637"/>
      <c r="DD25" s="627">
        <v>2064560</v>
      </c>
      <c r="DE25" s="634"/>
      <c r="DF25" s="634"/>
      <c r="DG25" s="634"/>
      <c r="DH25" s="634"/>
      <c r="DI25" s="634"/>
      <c r="DJ25" s="634"/>
      <c r="DK25" s="635"/>
      <c r="DL25" s="627">
        <v>1500259</v>
      </c>
      <c r="DM25" s="634"/>
      <c r="DN25" s="634"/>
      <c r="DO25" s="634"/>
      <c r="DP25" s="634"/>
      <c r="DQ25" s="634"/>
      <c r="DR25" s="634"/>
      <c r="DS25" s="634"/>
      <c r="DT25" s="634"/>
      <c r="DU25" s="634"/>
      <c r="DV25" s="635"/>
      <c r="DW25" s="624">
        <v>20.6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2020</v>
      </c>
      <c r="S26" s="622"/>
      <c r="T26" s="622"/>
      <c r="U26" s="622"/>
      <c r="V26" s="622"/>
      <c r="W26" s="622"/>
      <c r="X26" s="622"/>
      <c r="Y26" s="623"/>
      <c r="Z26" s="659">
        <v>0</v>
      </c>
      <c r="AA26" s="659"/>
      <c r="AB26" s="659"/>
      <c r="AC26" s="659"/>
      <c r="AD26" s="660">
        <v>2020</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1150309</v>
      </c>
      <c r="CS26" s="622"/>
      <c r="CT26" s="622"/>
      <c r="CU26" s="622"/>
      <c r="CV26" s="622"/>
      <c r="CW26" s="622"/>
      <c r="CX26" s="622"/>
      <c r="CY26" s="623"/>
      <c r="CZ26" s="624">
        <v>9.5</v>
      </c>
      <c r="DA26" s="636"/>
      <c r="DB26" s="636"/>
      <c r="DC26" s="637"/>
      <c r="DD26" s="627">
        <v>1014693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94277</v>
      </c>
      <c r="S27" s="622"/>
      <c r="T27" s="622"/>
      <c r="U27" s="622"/>
      <c r="V27" s="622"/>
      <c r="W27" s="622"/>
      <c r="X27" s="622"/>
      <c r="Y27" s="623"/>
      <c r="Z27" s="659">
        <v>0.8</v>
      </c>
      <c r="AA27" s="659"/>
      <c r="AB27" s="659"/>
      <c r="AC27" s="659"/>
      <c r="AD27" s="660">
        <v>50044</v>
      </c>
      <c r="AE27" s="660"/>
      <c r="AF27" s="660"/>
      <c r="AG27" s="660"/>
      <c r="AH27" s="660"/>
      <c r="AI27" s="660"/>
      <c r="AJ27" s="660"/>
      <c r="AK27" s="660"/>
      <c r="AL27" s="624">
        <v>0.7</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2072775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1525662</v>
      </c>
      <c r="CS27" s="634"/>
      <c r="CT27" s="634"/>
      <c r="CU27" s="634"/>
      <c r="CV27" s="634"/>
      <c r="CW27" s="634"/>
      <c r="CX27" s="634"/>
      <c r="CY27" s="635"/>
      <c r="CZ27" s="624">
        <v>12.6</v>
      </c>
      <c r="DA27" s="636"/>
      <c r="DB27" s="636"/>
      <c r="DC27" s="637"/>
      <c r="DD27" s="627">
        <v>707323</v>
      </c>
      <c r="DE27" s="634"/>
      <c r="DF27" s="634"/>
      <c r="DG27" s="634"/>
      <c r="DH27" s="634"/>
      <c r="DI27" s="634"/>
      <c r="DJ27" s="634"/>
      <c r="DK27" s="635"/>
      <c r="DL27" s="627">
        <v>453309</v>
      </c>
      <c r="DM27" s="634"/>
      <c r="DN27" s="634"/>
      <c r="DO27" s="634"/>
      <c r="DP27" s="634"/>
      <c r="DQ27" s="634"/>
      <c r="DR27" s="634"/>
      <c r="DS27" s="634"/>
      <c r="DT27" s="634"/>
      <c r="DU27" s="634"/>
      <c r="DV27" s="635"/>
      <c r="DW27" s="624">
        <v>6.2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136008</v>
      </c>
      <c r="S28" s="622"/>
      <c r="T28" s="622"/>
      <c r="U28" s="622"/>
      <c r="V28" s="622"/>
      <c r="W28" s="622"/>
      <c r="X28" s="622"/>
      <c r="Y28" s="623"/>
      <c r="Z28" s="659">
        <v>1.1000000000000001</v>
      </c>
      <c r="AA28" s="659"/>
      <c r="AB28" s="659"/>
      <c r="AC28" s="659"/>
      <c r="AD28" s="660">
        <v>7145</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1461175</v>
      </c>
      <c r="CS28" s="622"/>
      <c r="CT28" s="622"/>
      <c r="CU28" s="622"/>
      <c r="CV28" s="622"/>
      <c r="CW28" s="622"/>
      <c r="CX28" s="622"/>
      <c r="CY28" s="623"/>
      <c r="CZ28" s="624">
        <v>12</v>
      </c>
      <c r="DA28" s="636"/>
      <c r="DB28" s="636"/>
      <c r="DC28" s="637"/>
      <c r="DD28" s="627">
        <v>1461175</v>
      </c>
      <c r="DE28" s="622"/>
      <c r="DF28" s="622"/>
      <c r="DG28" s="622"/>
      <c r="DH28" s="622"/>
      <c r="DI28" s="622"/>
      <c r="DJ28" s="622"/>
      <c r="DK28" s="623"/>
      <c r="DL28" s="627">
        <v>1461175</v>
      </c>
      <c r="DM28" s="622"/>
      <c r="DN28" s="622"/>
      <c r="DO28" s="622"/>
      <c r="DP28" s="622"/>
      <c r="DQ28" s="622"/>
      <c r="DR28" s="622"/>
      <c r="DS28" s="622"/>
      <c r="DT28" s="622"/>
      <c r="DU28" s="622"/>
      <c r="DV28" s="623"/>
      <c r="DW28" s="624">
        <v>20.100000000000001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52046</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1461175</v>
      </c>
      <c r="CS29" s="634"/>
      <c r="CT29" s="634"/>
      <c r="CU29" s="634"/>
      <c r="CV29" s="634"/>
      <c r="CW29" s="634"/>
      <c r="CX29" s="634"/>
      <c r="CY29" s="635"/>
      <c r="CZ29" s="624">
        <v>12</v>
      </c>
      <c r="DA29" s="636"/>
      <c r="DB29" s="636"/>
      <c r="DC29" s="637"/>
      <c r="DD29" s="627">
        <v>1461175</v>
      </c>
      <c r="DE29" s="634"/>
      <c r="DF29" s="634"/>
      <c r="DG29" s="634"/>
      <c r="DH29" s="634"/>
      <c r="DI29" s="634"/>
      <c r="DJ29" s="634"/>
      <c r="DK29" s="635"/>
      <c r="DL29" s="627">
        <v>1461175</v>
      </c>
      <c r="DM29" s="634"/>
      <c r="DN29" s="634"/>
      <c r="DO29" s="634"/>
      <c r="DP29" s="634"/>
      <c r="DQ29" s="634"/>
      <c r="DR29" s="634"/>
      <c r="DS29" s="634"/>
      <c r="DT29" s="634"/>
      <c r="DU29" s="634"/>
      <c r="DV29" s="635"/>
      <c r="DW29" s="624">
        <v>20.100000000000001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981017</v>
      </c>
      <c r="S30" s="622"/>
      <c r="T30" s="622"/>
      <c r="U30" s="622"/>
      <c r="V30" s="622"/>
      <c r="W30" s="622"/>
      <c r="X30" s="622"/>
      <c r="Y30" s="623"/>
      <c r="Z30" s="659">
        <v>7.9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1422519</v>
      </c>
      <c r="CS30" s="622"/>
      <c r="CT30" s="622"/>
      <c r="CU30" s="622"/>
      <c r="CV30" s="622"/>
      <c r="CW30" s="622"/>
      <c r="CX30" s="622"/>
      <c r="CY30" s="623"/>
      <c r="CZ30" s="624">
        <v>11.7</v>
      </c>
      <c r="DA30" s="636"/>
      <c r="DB30" s="636"/>
      <c r="DC30" s="637"/>
      <c r="DD30" s="627">
        <v>1422519</v>
      </c>
      <c r="DE30" s="622"/>
      <c r="DF30" s="622"/>
      <c r="DG30" s="622"/>
      <c r="DH30" s="622"/>
      <c r="DI30" s="622"/>
      <c r="DJ30" s="622"/>
      <c r="DK30" s="623"/>
      <c r="DL30" s="627">
        <v>1422519</v>
      </c>
      <c r="DM30" s="622"/>
      <c r="DN30" s="622"/>
      <c r="DO30" s="622"/>
      <c r="DP30" s="622"/>
      <c r="DQ30" s="622"/>
      <c r="DR30" s="622"/>
      <c r="DS30" s="622"/>
      <c r="DT30" s="622"/>
      <c r="DU30" s="622"/>
      <c r="DV30" s="623"/>
      <c r="DW30" s="624">
        <v>19.5</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99.6</v>
      </c>
      <c r="BH31" s="684"/>
      <c r="BI31" s="684"/>
      <c r="BJ31" s="684"/>
      <c r="BK31" s="684"/>
      <c r="BL31" s="684"/>
      <c r="BM31" s="685">
        <v>97.7</v>
      </c>
      <c r="BN31" s="684"/>
      <c r="BO31" s="684"/>
      <c r="BP31" s="684"/>
      <c r="BQ31" s="686"/>
      <c r="BR31" s="683">
        <v>99.5</v>
      </c>
      <c r="BS31" s="684"/>
      <c r="BT31" s="684"/>
      <c r="BU31" s="684"/>
      <c r="BV31" s="684"/>
      <c r="BW31" s="684"/>
      <c r="BX31" s="685">
        <v>96.8</v>
      </c>
      <c r="BY31" s="684"/>
      <c r="BZ31" s="684"/>
      <c r="CA31" s="684"/>
      <c r="CB31" s="686"/>
      <c r="CD31" s="642"/>
      <c r="CE31" s="643"/>
      <c r="CF31" s="618" t="s">
        <v>300</v>
      </c>
      <c r="CG31" s="619"/>
      <c r="CH31" s="619"/>
      <c r="CI31" s="619"/>
      <c r="CJ31" s="619"/>
      <c r="CK31" s="619"/>
      <c r="CL31" s="619"/>
      <c r="CM31" s="619"/>
      <c r="CN31" s="619"/>
      <c r="CO31" s="619"/>
      <c r="CP31" s="619"/>
      <c r="CQ31" s="620"/>
      <c r="CR31" s="621">
        <v>38656</v>
      </c>
      <c r="CS31" s="634"/>
      <c r="CT31" s="634"/>
      <c r="CU31" s="634"/>
      <c r="CV31" s="634"/>
      <c r="CW31" s="634"/>
      <c r="CX31" s="634"/>
      <c r="CY31" s="635"/>
      <c r="CZ31" s="624">
        <v>0.3</v>
      </c>
      <c r="DA31" s="636"/>
      <c r="DB31" s="636"/>
      <c r="DC31" s="637"/>
      <c r="DD31" s="627">
        <v>38656</v>
      </c>
      <c r="DE31" s="634"/>
      <c r="DF31" s="634"/>
      <c r="DG31" s="634"/>
      <c r="DH31" s="634"/>
      <c r="DI31" s="634"/>
      <c r="DJ31" s="634"/>
      <c r="DK31" s="635"/>
      <c r="DL31" s="627">
        <v>38656</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724910</v>
      </c>
      <c r="S32" s="622"/>
      <c r="T32" s="622"/>
      <c r="U32" s="622"/>
      <c r="V32" s="622"/>
      <c r="W32" s="622"/>
      <c r="X32" s="622"/>
      <c r="Y32" s="623"/>
      <c r="Z32" s="659">
        <v>5.8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99.8</v>
      </c>
      <c r="BH32" s="634"/>
      <c r="BI32" s="634"/>
      <c r="BJ32" s="634"/>
      <c r="BK32" s="634"/>
      <c r="BL32" s="634"/>
      <c r="BM32" s="625">
        <v>98.2</v>
      </c>
      <c r="BN32" s="634"/>
      <c r="BO32" s="634"/>
      <c r="BP32" s="634"/>
      <c r="BQ32" s="657"/>
      <c r="BR32" s="692">
        <v>99.4</v>
      </c>
      <c r="BS32" s="634"/>
      <c r="BT32" s="634"/>
      <c r="BU32" s="634"/>
      <c r="BV32" s="634"/>
      <c r="BW32" s="634"/>
      <c r="BX32" s="625">
        <v>98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92105</v>
      </c>
      <c r="S33" s="622"/>
      <c r="T33" s="622"/>
      <c r="U33" s="622"/>
      <c r="V33" s="622"/>
      <c r="W33" s="622"/>
      <c r="X33" s="622"/>
      <c r="Y33" s="623"/>
      <c r="Z33" s="659">
        <v>0.7</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99.5</v>
      </c>
      <c r="BH33" s="606"/>
      <c r="BI33" s="606"/>
      <c r="BJ33" s="606"/>
      <c r="BK33" s="606"/>
      <c r="BL33" s="606"/>
      <c r="BM33" s="652">
        <v>97</v>
      </c>
      <c r="BN33" s="606"/>
      <c r="BO33" s="606"/>
      <c r="BP33" s="606"/>
      <c r="BQ33" s="669"/>
      <c r="BR33" s="682">
        <v>99.4</v>
      </c>
      <c r="BS33" s="606"/>
      <c r="BT33" s="606"/>
      <c r="BU33" s="606"/>
      <c r="BV33" s="606"/>
      <c r="BW33" s="606"/>
      <c r="BX33" s="652">
        <v>95.4</v>
      </c>
      <c r="BY33" s="606"/>
      <c r="BZ33" s="606"/>
      <c r="CA33" s="606"/>
      <c r="CB33" s="669"/>
      <c r="CD33" s="618" t="s">
        <v>307</v>
      </c>
      <c r="CE33" s="619"/>
      <c r="CF33" s="619"/>
      <c r="CG33" s="619"/>
      <c r="CH33" s="619"/>
      <c r="CI33" s="619"/>
      <c r="CJ33" s="619"/>
      <c r="CK33" s="619"/>
      <c r="CL33" s="619"/>
      <c r="CM33" s="619"/>
      <c r="CN33" s="619"/>
      <c r="CO33" s="619"/>
      <c r="CP33" s="619"/>
      <c r="CQ33" s="620"/>
      <c r="CR33" s="621">
        <v>5546452</v>
      </c>
      <c r="CS33" s="634"/>
      <c r="CT33" s="634"/>
      <c r="CU33" s="634"/>
      <c r="CV33" s="634"/>
      <c r="CW33" s="634"/>
      <c r="CX33" s="634"/>
      <c r="CY33" s="635"/>
      <c r="CZ33" s="624">
        <v>45.7</v>
      </c>
      <c r="DA33" s="636"/>
      <c r="DB33" s="636"/>
      <c r="DC33" s="637"/>
      <c r="DD33" s="627">
        <v>3937005</v>
      </c>
      <c r="DE33" s="634"/>
      <c r="DF33" s="634"/>
      <c r="DG33" s="634"/>
      <c r="DH33" s="634"/>
      <c r="DI33" s="634"/>
      <c r="DJ33" s="634"/>
      <c r="DK33" s="635"/>
      <c r="DL33" s="627">
        <v>2943220</v>
      </c>
      <c r="DM33" s="634"/>
      <c r="DN33" s="634"/>
      <c r="DO33" s="634"/>
      <c r="DP33" s="634"/>
      <c r="DQ33" s="634"/>
      <c r="DR33" s="634"/>
      <c r="DS33" s="634"/>
      <c r="DT33" s="634"/>
      <c r="DU33" s="634"/>
      <c r="DV33" s="635"/>
      <c r="DW33" s="624">
        <v>40.4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143696</v>
      </c>
      <c r="S34" s="622"/>
      <c r="T34" s="622"/>
      <c r="U34" s="622"/>
      <c r="V34" s="622"/>
      <c r="W34" s="622"/>
      <c r="X34" s="622"/>
      <c r="Y34" s="623"/>
      <c r="Z34" s="659">
        <v>1.2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1903235</v>
      </c>
      <c r="CS34" s="622"/>
      <c r="CT34" s="622"/>
      <c r="CU34" s="622"/>
      <c r="CV34" s="622"/>
      <c r="CW34" s="622"/>
      <c r="CX34" s="622"/>
      <c r="CY34" s="623"/>
      <c r="CZ34" s="624">
        <v>15.7</v>
      </c>
      <c r="DA34" s="636"/>
      <c r="DB34" s="636"/>
      <c r="DC34" s="637"/>
      <c r="DD34" s="627">
        <v>1365437</v>
      </c>
      <c r="DE34" s="622"/>
      <c r="DF34" s="622"/>
      <c r="DG34" s="622"/>
      <c r="DH34" s="622"/>
      <c r="DI34" s="622"/>
      <c r="DJ34" s="622"/>
      <c r="DK34" s="623"/>
      <c r="DL34" s="627">
        <v>932556</v>
      </c>
      <c r="DM34" s="622"/>
      <c r="DN34" s="622"/>
      <c r="DO34" s="622"/>
      <c r="DP34" s="622"/>
      <c r="DQ34" s="622"/>
      <c r="DR34" s="622"/>
      <c r="DS34" s="622"/>
      <c r="DT34" s="622"/>
      <c r="DU34" s="622"/>
      <c r="DV34" s="623"/>
      <c r="DW34" s="624">
        <v>12.8</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1079650</v>
      </c>
      <c r="S35" s="622"/>
      <c r="T35" s="622"/>
      <c r="U35" s="622"/>
      <c r="V35" s="622"/>
      <c r="W35" s="622"/>
      <c r="X35" s="622"/>
      <c r="Y35" s="623"/>
      <c r="Z35" s="659">
        <v>8.6999999999999993</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245468</v>
      </c>
      <c r="CS35" s="634"/>
      <c r="CT35" s="634"/>
      <c r="CU35" s="634"/>
      <c r="CV35" s="634"/>
      <c r="CW35" s="634"/>
      <c r="CX35" s="634"/>
      <c r="CY35" s="635"/>
      <c r="CZ35" s="624">
        <v>2</v>
      </c>
      <c r="DA35" s="636"/>
      <c r="DB35" s="636"/>
      <c r="DC35" s="637"/>
      <c r="DD35" s="627">
        <v>220380</v>
      </c>
      <c r="DE35" s="634"/>
      <c r="DF35" s="634"/>
      <c r="DG35" s="634"/>
      <c r="DH35" s="634"/>
      <c r="DI35" s="634"/>
      <c r="DJ35" s="634"/>
      <c r="DK35" s="635"/>
      <c r="DL35" s="627">
        <v>217754</v>
      </c>
      <c r="DM35" s="634"/>
      <c r="DN35" s="634"/>
      <c r="DO35" s="634"/>
      <c r="DP35" s="634"/>
      <c r="DQ35" s="634"/>
      <c r="DR35" s="634"/>
      <c r="DS35" s="634"/>
      <c r="DT35" s="634"/>
      <c r="DU35" s="634"/>
      <c r="DV35" s="635"/>
      <c r="DW35" s="624">
        <v>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432968</v>
      </c>
      <c r="S36" s="622"/>
      <c r="T36" s="622"/>
      <c r="U36" s="622"/>
      <c r="V36" s="622"/>
      <c r="W36" s="622"/>
      <c r="X36" s="622"/>
      <c r="Y36" s="623"/>
      <c r="Z36" s="659">
        <v>3.5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1182816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36248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1658507</v>
      </c>
      <c r="CS36" s="622"/>
      <c r="CT36" s="622"/>
      <c r="CU36" s="622"/>
      <c r="CV36" s="622"/>
      <c r="CW36" s="622"/>
      <c r="CX36" s="622"/>
      <c r="CY36" s="623"/>
      <c r="CZ36" s="624">
        <v>13.7</v>
      </c>
      <c r="DA36" s="636"/>
      <c r="DB36" s="636"/>
      <c r="DC36" s="637"/>
      <c r="DD36" s="627">
        <v>1135515</v>
      </c>
      <c r="DE36" s="622"/>
      <c r="DF36" s="622"/>
      <c r="DG36" s="622"/>
      <c r="DH36" s="622"/>
      <c r="DI36" s="622"/>
      <c r="DJ36" s="622"/>
      <c r="DK36" s="623"/>
      <c r="DL36" s="627">
        <v>958524</v>
      </c>
      <c r="DM36" s="622"/>
      <c r="DN36" s="622"/>
      <c r="DO36" s="622"/>
      <c r="DP36" s="622"/>
      <c r="DQ36" s="622"/>
      <c r="DR36" s="622"/>
      <c r="DS36" s="622"/>
      <c r="DT36" s="622"/>
      <c r="DU36" s="622"/>
      <c r="DV36" s="623"/>
      <c r="DW36" s="624">
        <v>13.2</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214039</v>
      </c>
      <c r="S37" s="622"/>
      <c r="T37" s="622"/>
      <c r="U37" s="622"/>
      <c r="V37" s="622"/>
      <c r="W37" s="622"/>
      <c r="X37" s="622"/>
      <c r="Y37" s="623"/>
      <c r="Z37" s="659">
        <v>1.7</v>
      </c>
      <c r="AA37" s="659"/>
      <c r="AB37" s="659"/>
      <c r="AC37" s="659"/>
      <c r="AD37" s="660" t="s">
        <v>122</v>
      </c>
      <c r="AE37" s="660"/>
      <c r="AF37" s="660"/>
      <c r="AG37" s="660"/>
      <c r="AH37" s="660"/>
      <c r="AI37" s="660"/>
      <c r="AJ37" s="660"/>
      <c r="AK37" s="660"/>
      <c r="AL37" s="624" t="s">
        <v>122</v>
      </c>
      <c r="AM37" s="625"/>
      <c r="AN37" s="625"/>
      <c r="AO37" s="661"/>
      <c r="AQ37" s="654" t="s">
        <v>319</v>
      </c>
      <c r="AR37" s="655"/>
      <c r="AS37" s="655"/>
      <c r="AT37" s="655"/>
      <c r="AU37" s="655"/>
      <c r="AV37" s="655"/>
      <c r="AW37" s="655"/>
      <c r="AX37" s="655"/>
      <c r="AY37" s="656"/>
      <c r="AZ37" s="621">
        <v>126298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17072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755452</v>
      </c>
      <c r="CS37" s="634"/>
      <c r="CT37" s="634"/>
      <c r="CU37" s="634"/>
      <c r="CV37" s="634"/>
      <c r="CW37" s="634"/>
      <c r="CX37" s="634"/>
      <c r="CY37" s="635"/>
      <c r="CZ37" s="624">
        <v>6.2</v>
      </c>
      <c r="DA37" s="636"/>
      <c r="DB37" s="636"/>
      <c r="DC37" s="637"/>
      <c r="DD37" s="627">
        <v>629686</v>
      </c>
      <c r="DE37" s="634"/>
      <c r="DF37" s="634"/>
      <c r="DG37" s="634"/>
      <c r="DH37" s="634"/>
      <c r="DI37" s="634"/>
      <c r="DJ37" s="634"/>
      <c r="DK37" s="635"/>
      <c r="DL37" s="627">
        <v>629686</v>
      </c>
      <c r="DM37" s="634"/>
      <c r="DN37" s="634"/>
      <c r="DO37" s="634"/>
      <c r="DP37" s="634"/>
      <c r="DQ37" s="634"/>
      <c r="DR37" s="634"/>
      <c r="DS37" s="634"/>
      <c r="DT37" s="634"/>
      <c r="DU37" s="634"/>
      <c r="DV37" s="635"/>
      <c r="DW37" s="624">
        <v>8.6999999999999993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1048100</v>
      </c>
      <c r="S38" s="622"/>
      <c r="T38" s="622"/>
      <c r="U38" s="622"/>
      <c r="V38" s="622"/>
      <c r="W38" s="622"/>
      <c r="X38" s="622"/>
      <c r="Y38" s="623"/>
      <c r="Z38" s="659">
        <v>8.4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17131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2177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1059298</v>
      </c>
      <c r="CS38" s="622"/>
      <c r="CT38" s="622"/>
      <c r="CU38" s="622"/>
      <c r="CV38" s="622"/>
      <c r="CW38" s="622"/>
      <c r="CX38" s="622"/>
      <c r="CY38" s="623"/>
      <c r="CZ38" s="624">
        <v>8.6999999999999993</v>
      </c>
      <c r="DA38" s="636"/>
      <c r="DB38" s="636"/>
      <c r="DC38" s="637"/>
      <c r="DD38" s="627">
        <v>877420</v>
      </c>
      <c r="DE38" s="622"/>
      <c r="DF38" s="622"/>
      <c r="DG38" s="622"/>
      <c r="DH38" s="622"/>
      <c r="DI38" s="622"/>
      <c r="DJ38" s="622"/>
      <c r="DK38" s="623"/>
      <c r="DL38" s="627">
        <v>829374</v>
      </c>
      <c r="DM38" s="622"/>
      <c r="DN38" s="622"/>
      <c r="DO38" s="622"/>
      <c r="DP38" s="622"/>
      <c r="DQ38" s="622"/>
      <c r="DR38" s="622"/>
      <c r="DS38" s="622"/>
      <c r="DT38" s="622"/>
      <c r="DU38" s="622"/>
      <c r="DV38" s="623"/>
      <c r="DW38" s="624">
        <v>11.4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10714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3223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653484</v>
      </c>
      <c r="CS39" s="634"/>
      <c r="CT39" s="634"/>
      <c r="CU39" s="634"/>
      <c r="CV39" s="634"/>
      <c r="CW39" s="634"/>
      <c r="CX39" s="634"/>
      <c r="CY39" s="635"/>
      <c r="CZ39" s="624">
        <v>5.4</v>
      </c>
      <c r="DA39" s="636"/>
      <c r="DB39" s="636"/>
      <c r="DC39" s="637"/>
      <c r="DD39" s="627">
        <v>333241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17100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26460</v>
      </c>
      <c r="CS40" s="622"/>
      <c r="CT40" s="622"/>
      <c r="CU40" s="622"/>
      <c r="CV40" s="622"/>
      <c r="CW40" s="622"/>
      <c r="CX40" s="622"/>
      <c r="CY40" s="623"/>
      <c r="CZ40" s="624">
        <v>0.2</v>
      </c>
      <c r="DA40" s="636"/>
      <c r="DB40" s="636"/>
      <c r="DC40" s="637"/>
      <c r="DD40" s="627">
        <v>5012</v>
      </c>
      <c r="DE40" s="622"/>
      <c r="DF40" s="622"/>
      <c r="DG40" s="622"/>
      <c r="DH40" s="622"/>
      <c r="DI40" s="622"/>
      <c r="DJ40" s="622"/>
      <c r="DK40" s="623"/>
      <c r="DL40" s="627">
        <v>5012</v>
      </c>
      <c r="DM40" s="622"/>
      <c r="DN40" s="622"/>
      <c r="DO40" s="622"/>
      <c r="DP40" s="622"/>
      <c r="DQ40" s="622"/>
      <c r="DR40" s="622"/>
      <c r="DS40" s="622"/>
      <c r="DT40" s="622"/>
      <c r="DU40" s="622"/>
      <c r="DV40" s="623"/>
      <c r="DW40" s="624">
        <v>0.1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12469800</v>
      </c>
      <c r="S41" s="646"/>
      <c r="T41" s="646"/>
      <c r="U41" s="646"/>
      <c r="V41" s="646"/>
      <c r="W41" s="646"/>
      <c r="X41" s="646"/>
      <c r="Y41" s="649"/>
      <c r="Z41" s="650">
        <v>100</v>
      </c>
      <c r="AA41" s="650"/>
      <c r="AB41" s="650"/>
      <c r="AC41" s="650"/>
      <c r="AD41" s="651">
        <v>7259606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213527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815146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483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1374565</v>
      </c>
      <c r="CS42" s="634"/>
      <c r="CT42" s="634"/>
      <c r="CU42" s="634"/>
      <c r="CV42" s="634"/>
      <c r="CW42" s="634"/>
      <c r="CX42" s="634"/>
      <c r="CY42" s="635"/>
      <c r="CZ42" s="624">
        <v>11.3</v>
      </c>
      <c r="DA42" s="636"/>
      <c r="DB42" s="636"/>
      <c r="DC42" s="637"/>
      <c r="DD42" s="627">
        <v>308470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50134</v>
      </c>
      <c r="CS43" s="634"/>
      <c r="CT43" s="634"/>
      <c r="CU43" s="634"/>
      <c r="CV43" s="634"/>
      <c r="CW43" s="634"/>
      <c r="CX43" s="634"/>
      <c r="CY43" s="635"/>
      <c r="CZ43" s="624">
        <v>0.4</v>
      </c>
      <c r="DA43" s="636"/>
      <c r="DB43" s="636"/>
      <c r="DC43" s="637"/>
      <c r="DD43" s="627">
        <v>50134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1356395</v>
      </c>
      <c r="CS44" s="622"/>
      <c r="CT44" s="622"/>
      <c r="CU44" s="622"/>
      <c r="CV44" s="622"/>
      <c r="CW44" s="622"/>
      <c r="CX44" s="622"/>
      <c r="CY44" s="623"/>
      <c r="CZ44" s="624">
        <v>11.2</v>
      </c>
      <c r="DA44" s="625"/>
      <c r="DB44" s="625"/>
      <c r="DC44" s="626"/>
      <c r="DD44" s="627">
        <v>307076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69995</v>
      </c>
      <c r="CS45" s="634"/>
      <c r="CT45" s="634"/>
      <c r="CU45" s="634"/>
      <c r="CV45" s="634"/>
      <c r="CW45" s="634"/>
      <c r="CX45" s="634"/>
      <c r="CY45" s="635"/>
      <c r="CZ45" s="624">
        <v>0.6</v>
      </c>
      <c r="DA45" s="636"/>
      <c r="DB45" s="636"/>
      <c r="DC45" s="637"/>
      <c r="DD45" s="627">
        <v>14705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1242594</v>
      </c>
      <c r="CS46" s="622"/>
      <c r="CT46" s="622"/>
      <c r="CU46" s="622"/>
      <c r="CV46" s="622"/>
      <c r="CW46" s="622"/>
      <c r="CX46" s="622"/>
      <c r="CY46" s="623"/>
      <c r="CZ46" s="624">
        <v>10.199999999999999</v>
      </c>
      <c r="DA46" s="625"/>
      <c r="DB46" s="625"/>
      <c r="DC46" s="626"/>
      <c r="DD46" s="627">
        <v>287132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18170</v>
      </c>
      <c r="CS47" s="634"/>
      <c r="CT47" s="634"/>
      <c r="CU47" s="634"/>
      <c r="CV47" s="634"/>
      <c r="CW47" s="634"/>
      <c r="CX47" s="634"/>
      <c r="CY47" s="635"/>
      <c r="CZ47" s="624">
        <v>0.1</v>
      </c>
      <c r="DA47" s="636"/>
      <c r="DB47" s="636"/>
      <c r="DC47" s="637"/>
      <c r="DD47" s="627">
        <v>1394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12135940</v>
      </c>
      <c r="CS49" s="606"/>
      <c r="CT49" s="606"/>
      <c r="CU49" s="606"/>
      <c r="CV49" s="606"/>
      <c r="CW49" s="606"/>
      <c r="CX49" s="606"/>
      <c r="CY49" s="607"/>
      <c r="CZ49" s="608">
        <v>100</v>
      </c>
      <c r="DA49" s="609"/>
      <c r="DB49" s="609"/>
      <c r="DC49" s="610"/>
      <c r="DD49" s="611">
        <v>8478533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L2oAJIU6DT+InGBT6xjF6ErXwYXKq9sWnrad2z8opAchLY4l0o821G+MiSRQN8fA9Xp3WUKyZouzeBv+tiNHbQ==" saltValue="RNYL2V5f7VdXquejbaNHC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9" t="s">
        <v>374</v>
      </c>
      <c r="C7" s="1050"/>
      <c r="D7" s="1050"/>
      <c r="E7" s="1050"/>
      <c r="F7" s="1050"/>
      <c r="G7" s="1050"/>
      <c r="H7" s="1050"/>
      <c r="I7" s="1050"/>
      <c r="J7" s="1050"/>
      <c r="K7" s="1050"/>
      <c r="L7" s="1050"/>
      <c r="M7" s="1050"/>
      <c r="N7" s="1050"/>
      <c r="O7" s="1050"/>
      <c r="P7" s="1051"/>
      <c r="Q7" s="1102">
        <v>12624</v>
      </c>
      <c r="R7" s="1103"/>
      <c r="S7" s="1103"/>
      <c r="T7" s="1103"/>
      <c r="U7" s="1103"/>
      <c r="V7" s="1103">
        <v>12157</v>
      </c>
      <c r="W7" s="1103"/>
      <c r="X7" s="1103"/>
      <c r="Y7" s="1103"/>
      <c r="Z7" s="1103"/>
      <c r="AA7" s="1103">
        <v>467</v>
      </c>
      <c r="AB7" s="1103"/>
      <c r="AC7" s="1103"/>
      <c r="AD7" s="1103"/>
      <c r="AE7" s="1104"/>
      <c r="AF7" s="1105">
        <v>374</v>
      </c>
      <c r="AG7" s="1106"/>
      <c r="AH7" s="1106"/>
      <c r="AI7" s="1106"/>
      <c r="AJ7" s="1107"/>
      <c r="AK7" s="1108">
        <v>1120</v>
      </c>
      <c r="AL7" s="1109"/>
      <c r="AM7" s="1109"/>
      <c r="AN7" s="1109"/>
      <c r="AO7" s="1109"/>
      <c r="AP7" s="1109">
        <v>12619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561</v>
      </c>
      <c r="BT7" s="1100"/>
      <c r="BU7" s="1100"/>
      <c r="BV7" s="1100"/>
      <c r="BW7" s="1100"/>
      <c r="BX7" s="1100"/>
      <c r="BY7" s="1100"/>
      <c r="BZ7" s="1100"/>
      <c r="CA7" s="1100"/>
      <c r="CB7" s="1100"/>
      <c r="CC7" s="1100"/>
      <c r="CD7" s="1100"/>
      <c r="CE7" s="1100"/>
      <c r="CF7" s="1100"/>
      <c r="CG7" s="1112"/>
      <c r="CH7" s="1096">
        <v>2</v>
      </c>
      <c r="CI7" s="1097"/>
      <c r="CJ7" s="1097"/>
      <c r="CK7" s="1097"/>
      <c r="CL7" s="1098"/>
      <c r="CM7" s="1096">
        <v>84</v>
      </c>
      <c r="CN7" s="1097"/>
      <c r="CO7" s="1097"/>
      <c r="CP7" s="1097"/>
      <c r="CQ7" s="1098"/>
      <c r="CR7" s="1096">
        <v>102</v>
      </c>
      <c r="CS7" s="1097"/>
      <c r="CT7" s="1097"/>
      <c r="CU7" s="1097"/>
      <c r="CV7" s="1098"/>
      <c r="CW7" s="1096" t="s">
        <v>565</v>
      </c>
      <c r="CX7" s="1097"/>
      <c r="CY7" s="1097"/>
      <c r="CZ7" s="1097"/>
      <c r="DA7" s="1098"/>
      <c r="DB7" s="1096" t="s">
        <v>565</v>
      </c>
      <c r="DC7" s="1097"/>
      <c r="DD7" s="1097"/>
      <c r="DE7" s="1097"/>
      <c r="DF7" s="1098"/>
      <c r="DG7" s="1096" t="s">
        <v>565</v>
      </c>
      <c r="DH7" s="1097"/>
      <c r="DI7" s="1097"/>
      <c r="DJ7" s="1097"/>
      <c r="DK7" s="1098"/>
      <c r="DL7" s="1096" t="s">
        <v>565</v>
      </c>
      <c r="DM7" s="1097"/>
      <c r="DN7" s="1097"/>
      <c r="DO7" s="1097"/>
      <c r="DP7" s="1098"/>
      <c r="DQ7" s="1096" t="s">
        <v>565</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562</v>
      </c>
      <c r="BT8" s="993"/>
      <c r="BU8" s="993"/>
      <c r="BV8" s="993"/>
      <c r="BW8" s="993"/>
      <c r="BX8" s="993"/>
      <c r="BY8" s="993"/>
      <c r="BZ8" s="993"/>
      <c r="CA8" s="993"/>
      <c r="CB8" s="993"/>
      <c r="CC8" s="993"/>
      <c r="CD8" s="993"/>
      <c r="CE8" s="993"/>
      <c r="CF8" s="993"/>
      <c r="CG8" s="1014"/>
      <c r="CH8" s="989">
        <v>0</v>
      </c>
      <c r="CI8" s="990"/>
      <c r="CJ8" s="990"/>
      <c r="CK8" s="990"/>
      <c r="CL8" s="991"/>
      <c r="CM8" s="989">
        <v>4</v>
      </c>
      <c r="CN8" s="990"/>
      <c r="CO8" s="990"/>
      <c r="CP8" s="990"/>
      <c r="CQ8" s="991"/>
      <c r="CR8" s="989">
        <v>15</v>
      </c>
      <c r="CS8" s="990"/>
      <c r="CT8" s="990"/>
      <c r="CU8" s="990"/>
      <c r="CV8" s="991"/>
      <c r="CW8" s="989">
        <v>7</v>
      </c>
      <c r="CX8" s="990"/>
      <c r="CY8" s="990"/>
      <c r="CZ8" s="990"/>
      <c r="DA8" s="991"/>
      <c r="DB8" s="989" t="s">
        <v>565</v>
      </c>
      <c r="DC8" s="990"/>
      <c r="DD8" s="990"/>
      <c r="DE8" s="990"/>
      <c r="DF8" s="991"/>
      <c r="DG8" s="989" t="s">
        <v>565</v>
      </c>
      <c r="DH8" s="990"/>
      <c r="DI8" s="990"/>
      <c r="DJ8" s="990"/>
      <c r="DK8" s="991"/>
      <c r="DL8" s="989" t="s">
        <v>565</v>
      </c>
      <c r="DM8" s="990"/>
      <c r="DN8" s="990"/>
      <c r="DO8" s="990"/>
      <c r="DP8" s="991"/>
      <c r="DQ8" s="989" t="s">
        <v>565</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563</v>
      </c>
      <c r="BT9" s="993"/>
      <c r="BU9" s="993"/>
      <c r="BV9" s="993"/>
      <c r="BW9" s="993"/>
      <c r="BX9" s="993"/>
      <c r="BY9" s="993"/>
      <c r="BZ9" s="993"/>
      <c r="CA9" s="993"/>
      <c r="CB9" s="993"/>
      <c r="CC9" s="993"/>
      <c r="CD9" s="993"/>
      <c r="CE9" s="993"/>
      <c r="CF9" s="993"/>
      <c r="CG9" s="1014"/>
      <c r="CH9" s="989">
        <v>3</v>
      </c>
      <c r="CI9" s="990"/>
      <c r="CJ9" s="990"/>
      <c r="CK9" s="990"/>
      <c r="CL9" s="991"/>
      <c r="CM9" s="989">
        <v>43</v>
      </c>
      <c r="CN9" s="990"/>
      <c r="CO9" s="990"/>
      <c r="CP9" s="990"/>
      <c r="CQ9" s="991"/>
      <c r="CR9" s="989">
        <v>8</v>
      </c>
      <c r="CS9" s="990"/>
      <c r="CT9" s="990"/>
      <c r="CU9" s="990"/>
      <c r="CV9" s="991"/>
      <c r="CW9" s="989" t="s">
        <v>565</v>
      </c>
      <c r="CX9" s="990"/>
      <c r="CY9" s="990"/>
      <c r="CZ9" s="990"/>
      <c r="DA9" s="991"/>
      <c r="DB9" s="989" t="s">
        <v>565</v>
      </c>
      <c r="DC9" s="990"/>
      <c r="DD9" s="990"/>
      <c r="DE9" s="990"/>
      <c r="DF9" s="991"/>
      <c r="DG9" s="989" t="s">
        <v>565</v>
      </c>
      <c r="DH9" s="990"/>
      <c r="DI9" s="990"/>
      <c r="DJ9" s="990"/>
      <c r="DK9" s="991"/>
      <c r="DL9" s="989" t="s">
        <v>565</v>
      </c>
      <c r="DM9" s="990"/>
      <c r="DN9" s="990"/>
      <c r="DO9" s="990"/>
      <c r="DP9" s="991"/>
      <c r="DQ9" s="989" t="s">
        <v>565</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t="s">
        <v>568</v>
      </c>
      <c r="BS10" s="992" t="s">
        <v>564</v>
      </c>
      <c r="BT10" s="993"/>
      <c r="BU10" s="993"/>
      <c r="BV10" s="993"/>
      <c r="BW10" s="993"/>
      <c r="BX10" s="993"/>
      <c r="BY10" s="993"/>
      <c r="BZ10" s="993"/>
      <c r="CA10" s="993"/>
      <c r="CB10" s="993"/>
      <c r="CC10" s="993"/>
      <c r="CD10" s="993"/>
      <c r="CE10" s="993"/>
      <c r="CF10" s="993"/>
      <c r="CG10" s="1014"/>
      <c r="CH10" s="989">
        <v>0</v>
      </c>
      <c r="CI10" s="990"/>
      <c r="CJ10" s="990"/>
      <c r="CK10" s="990"/>
      <c r="CL10" s="991"/>
      <c r="CM10" s="989">
        <v>23</v>
      </c>
      <c r="CN10" s="990"/>
      <c r="CO10" s="990"/>
      <c r="CP10" s="990"/>
      <c r="CQ10" s="991"/>
      <c r="CR10" s="989">
        <v>15</v>
      </c>
      <c r="CS10" s="990"/>
      <c r="CT10" s="990"/>
      <c r="CU10" s="990"/>
      <c r="CV10" s="991"/>
      <c r="CW10" s="989" t="s">
        <v>565</v>
      </c>
      <c r="CX10" s="990"/>
      <c r="CY10" s="990"/>
      <c r="CZ10" s="990"/>
      <c r="DA10" s="991"/>
      <c r="DB10" s="989" t="s">
        <v>565</v>
      </c>
      <c r="DC10" s="990"/>
      <c r="DD10" s="990"/>
      <c r="DE10" s="990"/>
      <c r="DF10" s="991"/>
      <c r="DG10" s="989" t="s">
        <v>565</v>
      </c>
      <c r="DH10" s="990"/>
      <c r="DI10" s="990"/>
      <c r="DJ10" s="990"/>
      <c r="DK10" s="991"/>
      <c r="DL10" s="989" t="s">
        <v>565</v>
      </c>
      <c r="DM10" s="990"/>
      <c r="DN10" s="990"/>
      <c r="DO10" s="990"/>
      <c r="DP10" s="991"/>
      <c r="DQ10" s="989" t="s">
        <v>565</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12624</v>
      </c>
      <c r="R23" s="1061"/>
      <c r="S23" s="1061"/>
      <c r="T23" s="1061"/>
      <c r="U23" s="1061"/>
      <c r="V23" s="1061">
        <v>12157</v>
      </c>
      <c r="W23" s="1061"/>
      <c r="X23" s="1061"/>
      <c r="Y23" s="1061"/>
      <c r="Z23" s="1061"/>
      <c r="AA23" s="1061">
        <v>467</v>
      </c>
      <c r="AB23" s="1061"/>
      <c r="AC23" s="1061"/>
      <c r="AD23" s="1061"/>
      <c r="AE23" s="1068"/>
      <c r="AF23" s="1069">
        <v>374</v>
      </c>
      <c r="AG23" s="1061"/>
      <c r="AH23" s="1061"/>
      <c r="AI23" s="1061"/>
      <c r="AJ23" s="1070"/>
      <c r="AK23" s="1071"/>
      <c r="AL23" s="1072"/>
      <c r="AM23" s="1072"/>
      <c r="AN23" s="1072"/>
      <c r="AO23" s="1072"/>
      <c r="AP23" s="1061">
        <v>12619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9" t="s">
        <v>388</v>
      </c>
      <c r="C28" s="1050"/>
      <c r="D28" s="1050"/>
      <c r="E28" s="1050"/>
      <c r="F28" s="1050"/>
      <c r="G28" s="1050"/>
      <c r="H28" s="1050"/>
      <c r="I28" s="1050"/>
      <c r="J28" s="1050"/>
      <c r="K28" s="1050"/>
      <c r="L28" s="1050"/>
      <c r="M28" s="1050"/>
      <c r="N28" s="1050"/>
      <c r="O28" s="1050"/>
      <c r="P28" s="1051"/>
      <c r="Q28" s="1052">
        <v>2143</v>
      </c>
      <c r="R28" s="1042"/>
      <c r="S28" s="1042"/>
      <c r="T28" s="1042"/>
      <c r="U28" s="1042"/>
      <c r="V28" s="1042">
        <v>2107</v>
      </c>
      <c r="W28" s="1042"/>
      <c r="X28" s="1042"/>
      <c r="Y28" s="1042"/>
      <c r="Z28" s="1042"/>
      <c r="AA28" s="1042">
        <f>Q28-V28</f>
        <v>36</v>
      </c>
      <c r="AB28" s="1042"/>
      <c r="AC28" s="1042"/>
      <c r="AD28" s="1042"/>
      <c r="AE28" s="1043"/>
      <c r="AF28" s="1053">
        <v>36</v>
      </c>
      <c r="AG28" s="1042"/>
      <c r="AH28" s="1042"/>
      <c r="AI28" s="1042"/>
      <c r="AJ28" s="1054"/>
      <c r="AK28" s="1044">
        <v>208</v>
      </c>
      <c r="AL28" s="1045"/>
      <c r="AM28" s="1045"/>
      <c r="AN28" s="1045"/>
      <c r="AO28" s="1045"/>
      <c r="AP28" s="1045" t="s">
        <v>484</v>
      </c>
      <c r="AQ28" s="1045"/>
      <c r="AR28" s="1045"/>
      <c r="AS28" s="1045"/>
      <c r="AT28" s="1045"/>
      <c r="AU28" s="1045" t="s">
        <v>565</v>
      </c>
      <c r="AV28" s="1045"/>
      <c r="AW28" s="1045"/>
      <c r="AX28" s="1045"/>
      <c r="AY28" s="1045"/>
      <c r="AZ28" s="1046" t="s">
        <v>565</v>
      </c>
      <c r="BA28" s="1046"/>
      <c r="BB28" s="1046"/>
      <c r="BC28" s="1046"/>
      <c r="BD28" s="1046"/>
      <c r="BE28" s="1047"/>
      <c r="BF28" s="1047"/>
      <c r="BG28" s="1047"/>
      <c r="BH28" s="1047"/>
      <c r="BI28" s="1048"/>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2744</v>
      </c>
      <c r="R29" s="1039"/>
      <c r="S29" s="1039"/>
      <c r="T29" s="1039"/>
      <c r="U29" s="1039"/>
      <c r="V29" s="1039">
        <v>2593</v>
      </c>
      <c r="W29" s="1039"/>
      <c r="X29" s="1039"/>
      <c r="Y29" s="1039"/>
      <c r="Z29" s="1039"/>
      <c r="AA29" s="1039">
        <f>Q29-V29</f>
        <v>151</v>
      </c>
      <c r="AB29" s="1039"/>
      <c r="AC29" s="1039"/>
      <c r="AD29" s="1039"/>
      <c r="AE29" s="1040"/>
      <c r="AF29" s="1035">
        <v>150</v>
      </c>
      <c r="AG29" s="1036"/>
      <c r="AH29" s="1036"/>
      <c r="AI29" s="1036"/>
      <c r="AJ29" s="1037"/>
      <c r="AK29" s="980">
        <v>362</v>
      </c>
      <c r="AL29" s="971"/>
      <c r="AM29" s="971"/>
      <c r="AN29" s="971"/>
      <c r="AO29" s="971"/>
      <c r="AP29" s="971" t="s">
        <v>484</v>
      </c>
      <c r="AQ29" s="971"/>
      <c r="AR29" s="971"/>
      <c r="AS29" s="971"/>
      <c r="AT29" s="971"/>
      <c r="AU29" s="971" t="s">
        <v>565</v>
      </c>
      <c r="AV29" s="971"/>
      <c r="AW29" s="971"/>
      <c r="AX29" s="971"/>
      <c r="AY29" s="971"/>
      <c r="AZ29" s="1041" t="s">
        <v>565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367</v>
      </c>
      <c r="R30" s="1039"/>
      <c r="S30" s="1039"/>
      <c r="T30" s="1039"/>
      <c r="U30" s="1039"/>
      <c r="V30" s="1039">
        <v>358</v>
      </c>
      <c r="W30" s="1039"/>
      <c r="X30" s="1039"/>
      <c r="Y30" s="1039"/>
      <c r="Z30" s="1039"/>
      <c r="AA30" s="1039">
        <f>Q30-V30</f>
        <v>9</v>
      </c>
      <c r="AB30" s="1039"/>
      <c r="AC30" s="1039"/>
      <c r="AD30" s="1039"/>
      <c r="AE30" s="1040"/>
      <c r="AF30" s="1035">
        <v>10</v>
      </c>
      <c r="AG30" s="1036"/>
      <c r="AH30" s="1036"/>
      <c r="AI30" s="1036"/>
      <c r="AJ30" s="1037"/>
      <c r="AK30" s="980">
        <v>95</v>
      </c>
      <c r="AL30" s="971"/>
      <c r="AM30" s="971"/>
      <c r="AN30" s="971"/>
      <c r="AO30" s="971"/>
      <c r="AP30" s="971" t="s">
        <v>484</v>
      </c>
      <c r="AQ30" s="971"/>
      <c r="AR30" s="971"/>
      <c r="AS30" s="971"/>
      <c r="AT30" s="971"/>
      <c r="AU30" s="971" t="s">
        <v>565</v>
      </c>
      <c r="AV30" s="971"/>
      <c r="AW30" s="971"/>
      <c r="AX30" s="971"/>
      <c r="AY30" s="971"/>
      <c r="AZ30" s="1041" t="s">
        <v>565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287</v>
      </c>
      <c r="R31" s="1039"/>
      <c r="S31" s="1039"/>
      <c r="T31" s="1039"/>
      <c r="U31" s="1039"/>
      <c r="V31" s="1039">
        <v>301</v>
      </c>
      <c r="W31" s="1039"/>
      <c r="X31" s="1039"/>
      <c r="Y31" s="1039"/>
      <c r="Z31" s="1039"/>
      <c r="AA31" s="1039">
        <f>Q31-V31</f>
        <v>-14</v>
      </c>
      <c r="AB31" s="1039"/>
      <c r="AC31" s="1039"/>
      <c r="AD31" s="1039"/>
      <c r="AE31" s="1040"/>
      <c r="AF31" s="1035">
        <v>14</v>
      </c>
      <c r="AG31" s="1036"/>
      <c r="AH31" s="1036"/>
      <c r="AI31" s="1036"/>
      <c r="AJ31" s="1037"/>
      <c r="AK31" s="980">
        <v>106</v>
      </c>
      <c r="AL31" s="971"/>
      <c r="AM31" s="971"/>
      <c r="AN31" s="971"/>
      <c r="AO31" s="971"/>
      <c r="AP31" s="971">
        <v>661</v>
      </c>
      <c r="AQ31" s="971"/>
      <c r="AR31" s="971"/>
      <c r="AS31" s="971"/>
      <c r="AT31" s="971"/>
      <c r="AU31" s="971">
        <v>659</v>
      </c>
      <c r="AV31" s="971"/>
      <c r="AW31" s="971"/>
      <c r="AX31" s="971"/>
      <c r="AY31" s="971"/>
      <c r="AZ31" s="1041" t="s">
        <v>565</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210</v>
      </c>
      <c r="AG63" s="959"/>
      <c r="AH63" s="959"/>
      <c r="AI63" s="959"/>
      <c r="AJ63" s="1022"/>
      <c r="AK63" s="1023"/>
      <c r="AL63" s="963"/>
      <c r="AM63" s="963"/>
      <c r="AN63" s="963"/>
      <c r="AO63" s="963"/>
      <c r="AP63" s="959">
        <v>661</v>
      </c>
      <c r="AQ63" s="959"/>
      <c r="AR63" s="959"/>
      <c r="AS63" s="959"/>
      <c r="AT63" s="959"/>
      <c r="AU63" s="959">
        <v>659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396</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397</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548</v>
      </c>
      <c r="C68" s="986"/>
      <c r="D68" s="986"/>
      <c r="E68" s="986"/>
      <c r="F68" s="986"/>
      <c r="G68" s="986"/>
      <c r="H68" s="986"/>
      <c r="I68" s="986"/>
      <c r="J68" s="986"/>
      <c r="K68" s="986"/>
      <c r="L68" s="986"/>
      <c r="M68" s="986"/>
      <c r="N68" s="986"/>
      <c r="O68" s="986"/>
      <c r="P68" s="987"/>
      <c r="Q68" s="988">
        <v>657</v>
      </c>
      <c r="R68" s="982"/>
      <c r="S68" s="982"/>
      <c r="T68" s="982"/>
      <c r="U68" s="982"/>
      <c r="V68" s="982">
        <v>650</v>
      </c>
      <c r="W68" s="982"/>
      <c r="X68" s="982"/>
      <c r="Y68" s="982"/>
      <c r="Z68" s="982"/>
      <c r="AA68" s="982">
        <v>7</v>
      </c>
      <c r="AB68" s="982"/>
      <c r="AC68" s="982"/>
      <c r="AD68" s="982"/>
      <c r="AE68" s="982"/>
      <c r="AF68" s="982">
        <v>7</v>
      </c>
      <c r="AG68" s="982"/>
      <c r="AH68" s="982"/>
      <c r="AI68" s="982"/>
      <c r="AJ68" s="982"/>
      <c r="AK68" s="982">
        <v>7</v>
      </c>
      <c r="AL68" s="982"/>
      <c r="AM68" s="982"/>
      <c r="AN68" s="982"/>
      <c r="AO68" s="982"/>
      <c r="AP68" s="982" t="s">
        <v>484</v>
      </c>
      <c r="AQ68" s="982"/>
      <c r="AR68" s="982"/>
      <c r="AS68" s="982"/>
      <c r="AT68" s="982"/>
      <c r="AU68" s="982" t="s">
        <v>565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549</v>
      </c>
      <c r="C69" s="975"/>
      <c r="D69" s="975"/>
      <c r="E69" s="975"/>
      <c r="F69" s="975"/>
      <c r="G69" s="975"/>
      <c r="H69" s="975"/>
      <c r="I69" s="975"/>
      <c r="J69" s="975"/>
      <c r="K69" s="975"/>
      <c r="L69" s="975"/>
      <c r="M69" s="975"/>
      <c r="N69" s="975"/>
      <c r="O69" s="975"/>
      <c r="P69" s="976"/>
      <c r="Q69" s="977">
        <v>3706</v>
      </c>
      <c r="R69" s="971"/>
      <c r="S69" s="971"/>
      <c r="T69" s="971"/>
      <c r="U69" s="971"/>
      <c r="V69" s="971">
        <v>2968</v>
      </c>
      <c r="W69" s="971"/>
      <c r="X69" s="971"/>
      <c r="Y69" s="971"/>
      <c r="Z69" s="971"/>
      <c r="AA69" s="971">
        <v>738</v>
      </c>
      <c r="AB69" s="971"/>
      <c r="AC69" s="971"/>
      <c r="AD69" s="971"/>
      <c r="AE69" s="971"/>
      <c r="AF69" s="971">
        <v>738</v>
      </c>
      <c r="AG69" s="971"/>
      <c r="AH69" s="971"/>
      <c r="AI69" s="971"/>
      <c r="AJ69" s="971"/>
      <c r="AK69" s="971">
        <v>1248</v>
      </c>
      <c r="AL69" s="971"/>
      <c r="AM69" s="971"/>
      <c r="AN69" s="971"/>
      <c r="AO69" s="971"/>
      <c r="AP69" s="971" t="s">
        <v>484</v>
      </c>
      <c r="AQ69" s="971"/>
      <c r="AR69" s="971"/>
      <c r="AS69" s="971"/>
      <c r="AT69" s="971"/>
      <c r="AU69" s="971" t="s">
        <v>565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550</v>
      </c>
      <c r="C70" s="975"/>
      <c r="D70" s="975"/>
      <c r="E70" s="975"/>
      <c r="F70" s="975"/>
      <c r="G70" s="975"/>
      <c r="H70" s="975"/>
      <c r="I70" s="975"/>
      <c r="J70" s="975"/>
      <c r="K70" s="975"/>
      <c r="L70" s="975"/>
      <c r="M70" s="975"/>
      <c r="N70" s="975"/>
      <c r="O70" s="975"/>
      <c r="P70" s="976"/>
      <c r="Q70" s="977">
        <v>820</v>
      </c>
      <c r="R70" s="971"/>
      <c r="S70" s="971"/>
      <c r="T70" s="971"/>
      <c r="U70" s="971"/>
      <c r="V70" s="971">
        <v>797</v>
      </c>
      <c r="W70" s="971"/>
      <c r="X70" s="971"/>
      <c r="Y70" s="971"/>
      <c r="Z70" s="971"/>
      <c r="AA70" s="971">
        <v>23</v>
      </c>
      <c r="AB70" s="971"/>
      <c r="AC70" s="971"/>
      <c r="AD70" s="971"/>
      <c r="AE70" s="971"/>
      <c r="AF70" s="971">
        <v>23</v>
      </c>
      <c r="AG70" s="971"/>
      <c r="AH70" s="971"/>
      <c r="AI70" s="971"/>
      <c r="AJ70" s="971"/>
      <c r="AK70" s="971">
        <v>152</v>
      </c>
      <c r="AL70" s="971"/>
      <c r="AM70" s="971"/>
      <c r="AN70" s="971"/>
      <c r="AO70" s="971"/>
      <c r="AP70" s="971" t="s">
        <v>484</v>
      </c>
      <c r="AQ70" s="971"/>
      <c r="AR70" s="971"/>
      <c r="AS70" s="971"/>
      <c r="AT70" s="971"/>
      <c r="AU70" s="971" t="s">
        <v>565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551</v>
      </c>
      <c r="C71" s="975"/>
      <c r="D71" s="975"/>
      <c r="E71" s="975"/>
      <c r="F71" s="975"/>
      <c r="G71" s="975"/>
      <c r="H71" s="975"/>
      <c r="I71" s="975"/>
      <c r="J71" s="975"/>
      <c r="K71" s="975"/>
      <c r="L71" s="975"/>
      <c r="M71" s="975"/>
      <c r="N71" s="975"/>
      <c r="O71" s="975"/>
      <c r="P71" s="976"/>
      <c r="Q71" s="977">
        <v>162866</v>
      </c>
      <c r="R71" s="971"/>
      <c r="S71" s="971"/>
      <c r="T71" s="971"/>
      <c r="U71" s="971"/>
      <c r="V71" s="971">
        <v>159925</v>
      </c>
      <c r="W71" s="971"/>
      <c r="X71" s="971"/>
      <c r="Y71" s="971"/>
      <c r="Z71" s="971"/>
      <c r="AA71" s="971">
        <v>2941</v>
      </c>
      <c r="AB71" s="971"/>
      <c r="AC71" s="971"/>
      <c r="AD71" s="971"/>
      <c r="AE71" s="971"/>
      <c r="AF71" s="971">
        <v>2941</v>
      </c>
      <c r="AG71" s="971"/>
      <c r="AH71" s="971"/>
      <c r="AI71" s="971"/>
      <c r="AJ71" s="971"/>
      <c r="AK71" s="971">
        <v>1620</v>
      </c>
      <c r="AL71" s="971"/>
      <c r="AM71" s="971"/>
      <c r="AN71" s="971"/>
      <c r="AO71" s="971"/>
      <c r="AP71" s="971" t="s">
        <v>484</v>
      </c>
      <c r="AQ71" s="971"/>
      <c r="AR71" s="971"/>
      <c r="AS71" s="971"/>
      <c r="AT71" s="971"/>
      <c r="AU71" s="971" t="s">
        <v>565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566</v>
      </c>
      <c r="C72" s="975"/>
      <c r="D72" s="975"/>
      <c r="E72" s="975"/>
      <c r="F72" s="975"/>
      <c r="G72" s="975"/>
      <c r="H72" s="975"/>
      <c r="I72" s="975"/>
      <c r="J72" s="975"/>
      <c r="K72" s="975"/>
      <c r="L72" s="975"/>
      <c r="M72" s="975"/>
      <c r="N72" s="975"/>
      <c r="O72" s="975"/>
      <c r="P72" s="976"/>
      <c r="Q72" s="977">
        <v>13716</v>
      </c>
      <c r="R72" s="971"/>
      <c r="S72" s="971"/>
      <c r="T72" s="971"/>
      <c r="U72" s="971"/>
      <c r="V72" s="971">
        <v>13713</v>
      </c>
      <c r="W72" s="971"/>
      <c r="X72" s="971"/>
      <c r="Y72" s="971"/>
      <c r="Z72" s="971"/>
      <c r="AA72" s="971">
        <v>3</v>
      </c>
      <c r="AB72" s="971"/>
      <c r="AC72" s="971"/>
      <c r="AD72" s="971"/>
      <c r="AE72" s="971"/>
      <c r="AF72" s="971">
        <v>3</v>
      </c>
      <c r="AG72" s="971"/>
      <c r="AH72" s="971"/>
      <c r="AI72" s="971"/>
      <c r="AJ72" s="971"/>
      <c r="AK72" s="971">
        <v>26</v>
      </c>
      <c r="AL72" s="971"/>
      <c r="AM72" s="971"/>
      <c r="AN72" s="971"/>
      <c r="AO72" s="971"/>
      <c r="AP72" s="971" t="s">
        <v>484</v>
      </c>
      <c r="AQ72" s="971"/>
      <c r="AR72" s="971"/>
      <c r="AS72" s="971"/>
      <c r="AT72" s="971"/>
      <c r="AU72" s="971" t="s">
        <v>565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552</v>
      </c>
      <c r="C73" s="975"/>
      <c r="D73" s="975"/>
      <c r="E73" s="975"/>
      <c r="F73" s="975"/>
      <c r="G73" s="975"/>
      <c r="H73" s="975"/>
      <c r="I73" s="975"/>
      <c r="J73" s="975"/>
      <c r="K73" s="975"/>
      <c r="L73" s="975"/>
      <c r="M73" s="975"/>
      <c r="N73" s="975"/>
      <c r="O73" s="975"/>
      <c r="P73" s="976"/>
      <c r="Q73" s="977">
        <v>1934</v>
      </c>
      <c r="R73" s="971"/>
      <c r="S73" s="971"/>
      <c r="T73" s="971"/>
      <c r="U73" s="971"/>
      <c r="V73" s="971">
        <v>1897</v>
      </c>
      <c r="W73" s="971"/>
      <c r="X73" s="971"/>
      <c r="Y73" s="971"/>
      <c r="Z73" s="971"/>
      <c r="AA73" s="971">
        <v>37</v>
      </c>
      <c r="AB73" s="971"/>
      <c r="AC73" s="971"/>
      <c r="AD73" s="971"/>
      <c r="AE73" s="971"/>
      <c r="AF73" s="971">
        <v>37</v>
      </c>
      <c r="AG73" s="971"/>
      <c r="AH73" s="971"/>
      <c r="AI73" s="971"/>
      <c r="AJ73" s="971"/>
      <c r="AK73" s="971">
        <v>97</v>
      </c>
      <c r="AL73" s="971"/>
      <c r="AM73" s="971"/>
      <c r="AN73" s="971"/>
      <c r="AO73" s="971"/>
      <c r="AP73" s="971">
        <v>77</v>
      </c>
      <c r="AQ73" s="971"/>
      <c r="AR73" s="971"/>
      <c r="AS73" s="971"/>
      <c r="AT73" s="971"/>
      <c r="AU73" s="971">
        <v>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553</v>
      </c>
      <c r="C74" s="975"/>
      <c r="D74" s="975"/>
      <c r="E74" s="975"/>
      <c r="F74" s="975"/>
      <c r="G74" s="975"/>
      <c r="H74" s="975"/>
      <c r="I74" s="975"/>
      <c r="J74" s="975"/>
      <c r="K74" s="975"/>
      <c r="L74" s="975"/>
      <c r="M74" s="975"/>
      <c r="N74" s="975"/>
      <c r="O74" s="975"/>
      <c r="P74" s="976"/>
      <c r="Q74" s="977">
        <v>354</v>
      </c>
      <c r="R74" s="971"/>
      <c r="S74" s="971"/>
      <c r="T74" s="971"/>
      <c r="U74" s="971"/>
      <c r="V74" s="971">
        <v>347</v>
      </c>
      <c r="W74" s="971"/>
      <c r="X74" s="971"/>
      <c r="Y74" s="971"/>
      <c r="Z74" s="971"/>
      <c r="AA74" s="971">
        <v>8</v>
      </c>
      <c r="AB74" s="971"/>
      <c r="AC74" s="971"/>
      <c r="AD74" s="971"/>
      <c r="AE74" s="971"/>
      <c r="AF74" s="971">
        <v>8</v>
      </c>
      <c r="AG74" s="971"/>
      <c r="AH74" s="971"/>
      <c r="AI74" s="971"/>
      <c r="AJ74" s="971"/>
      <c r="AK74" s="971">
        <v>18</v>
      </c>
      <c r="AL74" s="971"/>
      <c r="AM74" s="971"/>
      <c r="AN74" s="971"/>
      <c r="AO74" s="971"/>
      <c r="AP74" s="971" t="s">
        <v>484</v>
      </c>
      <c r="AQ74" s="971"/>
      <c r="AR74" s="971"/>
      <c r="AS74" s="971"/>
      <c r="AT74" s="971"/>
      <c r="AU74" s="971" t="s">
        <v>565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554</v>
      </c>
      <c r="C75" s="975"/>
      <c r="D75" s="975"/>
      <c r="E75" s="975"/>
      <c r="F75" s="975"/>
      <c r="G75" s="975"/>
      <c r="H75" s="975"/>
      <c r="I75" s="975"/>
      <c r="J75" s="975"/>
      <c r="K75" s="975"/>
      <c r="L75" s="975"/>
      <c r="M75" s="975"/>
      <c r="N75" s="975"/>
      <c r="O75" s="975"/>
      <c r="P75" s="976"/>
      <c r="Q75" s="978">
        <v>656</v>
      </c>
      <c r="R75" s="979"/>
      <c r="S75" s="979"/>
      <c r="T75" s="979"/>
      <c r="U75" s="980"/>
      <c r="V75" s="981">
        <v>636</v>
      </c>
      <c r="W75" s="979"/>
      <c r="X75" s="979"/>
      <c r="Y75" s="979"/>
      <c r="Z75" s="980"/>
      <c r="AA75" s="981">
        <v>20</v>
      </c>
      <c r="AB75" s="979"/>
      <c r="AC75" s="979"/>
      <c r="AD75" s="979"/>
      <c r="AE75" s="980"/>
      <c r="AF75" s="981">
        <v>20</v>
      </c>
      <c r="AG75" s="979"/>
      <c r="AH75" s="979"/>
      <c r="AI75" s="979"/>
      <c r="AJ75" s="980"/>
      <c r="AK75" s="981">
        <v>16</v>
      </c>
      <c r="AL75" s="979"/>
      <c r="AM75" s="979"/>
      <c r="AN75" s="979"/>
      <c r="AO75" s="980"/>
      <c r="AP75" s="981">
        <v>608</v>
      </c>
      <c r="AQ75" s="979"/>
      <c r="AR75" s="979"/>
      <c r="AS75" s="979"/>
      <c r="AT75" s="980"/>
      <c r="AU75" s="981">
        <v>20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555</v>
      </c>
      <c r="C76" s="975"/>
      <c r="D76" s="975"/>
      <c r="E76" s="975"/>
      <c r="F76" s="975"/>
      <c r="G76" s="975"/>
      <c r="H76" s="975"/>
      <c r="I76" s="975"/>
      <c r="J76" s="975"/>
      <c r="K76" s="975"/>
      <c r="L76" s="975"/>
      <c r="M76" s="975"/>
      <c r="N76" s="975"/>
      <c r="O76" s="975"/>
      <c r="P76" s="976"/>
      <c r="Q76" s="978">
        <v>1087</v>
      </c>
      <c r="R76" s="979"/>
      <c r="S76" s="979"/>
      <c r="T76" s="979"/>
      <c r="U76" s="980"/>
      <c r="V76" s="981">
        <v>1047</v>
      </c>
      <c r="W76" s="979"/>
      <c r="X76" s="979"/>
      <c r="Y76" s="979"/>
      <c r="Z76" s="980"/>
      <c r="AA76" s="981">
        <v>40</v>
      </c>
      <c r="AB76" s="979"/>
      <c r="AC76" s="979"/>
      <c r="AD76" s="979"/>
      <c r="AE76" s="980"/>
      <c r="AF76" s="981">
        <v>40</v>
      </c>
      <c r="AG76" s="979"/>
      <c r="AH76" s="979"/>
      <c r="AI76" s="979"/>
      <c r="AJ76" s="980"/>
      <c r="AK76" s="981">
        <v>58</v>
      </c>
      <c r="AL76" s="979"/>
      <c r="AM76" s="979"/>
      <c r="AN76" s="979"/>
      <c r="AO76" s="980"/>
      <c r="AP76" s="981" t="s">
        <v>484</v>
      </c>
      <c r="AQ76" s="979"/>
      <c r="AR76" s="979"/>
      <c r="AS76" s="979"/>
      <c r="AT76" s="980"/>
      <c r="AU76" s="981" t="s">
        <v>565</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556</v>
      </c>
      <c r="C77" s="975"/>
      <c r="D77" s="975"/>
      <c r="E77" s="975"/>
      <c r="F77" s="975"/>
      <c r="G77" s="975"/>
      <c r="H77" s="975"/>
      <c r="I77" s="975"/>
      <c r="J77" s="975"/>
      <c r="K77" s="975"/>
      <c r="L77" s="975"/>
      <c r="M77" s="975"/>
      <c r="N77" s="975"/>
      <c r="O77" s="975"/>
      <c r="P77" s="976"/>
      <c r="Q77" s="978">
        <v>9</v>
      </c>
      <c r="R77" s="979"/>
      <c r="S77" s="979"/>
      <c r="T77" s="979"/>
      <c r="U77" s="980"/>
      <c r="V77" s="981">
        <v>7</v>
      </c>
      <c r="W77" s="979"/>
      <c r="X77" s="979"/>
      <c r="Y77" s="979"/>
      <c r="Z77" s="980"/>
      <c r="AA77" s="981">
        <v>2</v>
      </c>
      <c r="AB77" s="979"/>
      <c r="AC77" s="979"/>
      <c r="AD77" s="979"/>
      <c r="AE77" s="980"/>
      <c r="AF77" s="981">
        <v>2</v>
      </c>
      <c r="AG77" s="979"/>
      <c r="AH77" s="979"/>
      <c r="AI77" s="979"/>
      <c r="AJ77" s="980"/>
      <c r="AK77" s="981" t="s">
        <v>484</v>
      </c>
      <c r="AL77" s="979"/>
      <c r="AM77" s="979"/>
      <c r="AN77" s="979"/>
      <c r="AO77" s="980"/>
      <c r="AP77" s="981" t="s">
        <v>484</v>
      </c>
      <c r="AQ77" s="979"/>
      <c r="AR77" s="979"/>
      <c r="AS77" s="979"/>
      <c r="AT77" s="980"/>
      <c r="AU77" s="981" t="s">
        <v>565</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557</v>
      </c>
      <c r="C78" s="975"/>
      <c r="D78" s="975"/>
      <c r="E78" s="975"/>
      <c r="F78" s="975"/>
      <c r="G78" s="975"/>
      <c r="H78" s="975"/>
      <c r="I78" s="975"/>
      <c r="J78" s="975"/>
      <c r="K78" s="975"/>
      <c r="L78" s="975"/>
      <c r="M78" s="975"/>
      <c r="N78" s="975"/>
      <c r="O78" s="975"/>
      <c r="P78" s="976"/>
      <c r="Q78" s="977">
        <v>8</v>
      </c>
      <c r="R78" s="971"/>
      <c r="S78" s="971"/>
      <c r="T78" s="971"/>
      <c r="U78" s="971"/>
      <c r="V78" s="971">
        <v>6</v>
      </c>
      <c r="W78" s="971"/>
      <c r="X78" s="971"/>
      <c r="Y78" s="971"/>
      <c r="Z78" s="971"/>
      <c r="AA78" s="971">
        <v>2</v>
      </c>
      <c r="AB78" s="971"/>
      <c r="AC78" s="971"/>
      <c r="AD78" s="971"/>
      <c r="AE78" s="971"/>
      <c r="AF78" s="971">
        <v>2</v>
      </c>
      <c r="AG78" s="971"/>
      <c r="AH78" s="971"/>
      <c r="AI78" s="971"/>
      <c r="AJ78" s="971"/>
      <c r="AK78" s="971" t="s">
        <v>484</v>
      </c>
      <c r="AL78" s="971"/>
      <c r="AM78" s="971"/>
      <c r="AN78" s="971"/>
      <c r="AO78" s="971"/>
      <c r="AP78" s="971" t="s">
        <v>484</v>
      </c>
      <c r="AQ78" s="971"/>
      <c r="AR78" s="971"/>
      <c r="AS78" s="971"/>
      <c r="AT78" s="971"/>
      <c r="AU78" s="971" t="s">
        <v>565</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558</v>
      </c>
      <c r="C79" s="975"/>
      <c r="D79" s="975"/>
      <c r="E79" s="975"/>
      <c r="F79" s="975"/>
      <c r="G79" s="975"/>
      <c r="H79" s="975"/>
      <c r="I79" s="975"/>
      <c r="J79" s="975"/>
      <c r="K79" s="975"/>
      <c r="L79" s="975"/>
      <c r="M79" s="975"/>
      <c r="N79" s="975"/>
      <c r="O79" s="975"/>
      <c r="P79" s="976"/>
      <c r="Q79" s="977">
        <v>0.6</v>
      </c>
      <c r="R79" s="971"/>
      <c r="S79" s="971"/>
      <c r="T79" s="971"/>
      <c r="U79" s="971"/>
      <c r="V79" s="971">
        <v>0.3</v>
      </c>
      <c r="W79" s="971"/>
      <c r="X79" s="971"/>
      <c r="Y79" s="971"/>
      <c r="Z79" s="971"/>
      <c r="AA79" s="971">
        <v>0.3</v>
      </c>
      <c r="AB79" s="971"/>
      <c r="AC79" s="971"/>
      <c r="AD79" s="971"/>
      <c r="AE79" s="971"/>
      <c r="AF79" s="971">
        <v>0.3</v>
      </c>
      <c r="AG79" s="971"/>
      <c r="AH79" s="971"/>
      <c r="AI79" s="971"/>
      <c r="AJ79" s="971"/>
      <c r="AK79" s="971" t="s">
        <v>484</v>
      </c>
      <c r="AL79" s="971"/>
      <c r="AM79" s="971"/>
      <c r="AN79" s="971"/>
      <c r="AO79" s="971"/>
      <c r="AP79" s="971" t="s">
        <v>484</v>
      </c>
      <c r="AQ79" s="971"/>
      <c r="AR79" s="971"/>
      <c r="AS79" s="971"/>
      <c r="AT79" s="971"/>
      <c r="AU79" s="971" t="s">
        <v>565</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559</v>
      </c>
      <c r="C80" s="975"/>
      <c r="D80" s="975"/>
      <c r="E80" s="975"/>
      <c r="F80" s="975"/>
      <c r="G80" s="975"/>
      <c r="H80" s="975"/>
      <c r="I80" s="975"/>
      <c r="J80" s="975"/>
      <c r="K80" s="975"/>
      <c r="L80" s="975"/>
      <c r="M80" s="975"/>
      <c r="N80" s="975"/>
      <c r="O80" s="975"/>
      <c r="P80" s="976"/>
      <c r="Q80" s="977">
        <v>21549</v>
      </c>
      <c r="R80" s="971"/>
      <c r="S80" s="971"/>
      <c r="T80" s="971"/>
      <c r="U80" s="971"/>
      <c r="V80" s="971">
        <v>21154</v>
      </c>
      <c r="W80" s="971"/>
      <c r="X80" s="971"/>
      <c r="Y80" s="971"/>
      <c r="Z80" s="971"/>
      <c r="AA80" s="971">
        <v>395</v>
      </c>
      <c r="AB80" s="971"/>
      <c r="AC80" s="971"/>
      <c r="AD80" s="971"/>
      <c r="AE80" s="971"/>
      <c r="AF80" s="971">
        <v>28145</v>
      </c>
      <c r="AG80" s="971"/>
      <c r="AH80" s="971"/>
      <c r="AI80" s="971"/>
      <c r="AJ80" s="971"/>
      <c r="AK80" s="971" t="s">
        <v>484</v>
      </c>
      <c r="AL80" s="971"/>
      <c r="AM80" s="971"/>
      <c r="AN80" s="971"/>
      <c r="AO80" s="971"/>
      <c r="AP80" s="971">
        <v>52844</v>
      </c>
      <c r="AQ80" s="971"/>
      <c r="AR80" s="971"/>
      <c r="AS80" s="971"/>
      <c r="AT80" s="971"/>
      <c r="AU80" s="971" t="s">
        <v>565</v>
      </c>
      <c r="AV80" s="971"/>
      <c r="AW80" s="971"/>
      <c r="AX80" s="971"/>
      <c r="AY80" s="971"/>
      <c r="AZ80" s="972" t="s">
        <v>567</v>
      </c>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t="s">
        <v>560</v>
      </c>
      <c r="C81" s="975"/>
      <c r="D81" s="975"/>
      <c r="E81" s="975"/>
      <c r="F81" s="975"/>
      <c r="G81" s="975"/>
      <c r="H81" s="975"/>
      <c r="I81" s="975"/>
      <c r="J81" s="975"/>
      <c r="K81" s="975"/>
      <c r="L81" s="975"/>
      <c r="M81" s="975"/>
      <c r="N81" s="975"/>
      <c r="O81" s="975"/>
      <c r="P81" s="976"/>
      <c r="Q81" s="977">
        <v>736</v>
      </c>
      <c r="R81" s="971"/>
      <c r="S81" s="971"/>
      <c r="T81" s="971"/>
      <c r="U81" s="971"/>
      <c r="V81" s="971">
        <v>587</v>
      </c>
      <c r="W81" s="971"/>
      <c r="X81" s="971"/>
      <c r="Y81" s="971"/>
      <c r="Z81" s="971"/>
      <c r="AA81" s="971">
        <v>149</v>
      </c>
      <c r="AB81" s="971"/>
      <c r="AC81" s="971"/>
      <c r="AD81" s="971"/>
      <c r="AE81" s="971"/>
      <c r="AF81" s="971">
        <v>2079</v>
      </c>
      <c r="AG81" s="971"/>
      <c r="AH81" s="971"/>
      <c r="AI81" s="971"/>
      <c r="AJ81" s="971"/>
      <c r="AK81" s="971" t="s">
        <v>484</v>
      </c>
      <c r="AL81" s="971"/>
      <c r="AM81" s="971"/>
      <c r="AN81" s="971"/>
      <c r="AO81" s="971"/>
      <c r="AP81" s="971">
        <v>1074</v>
      </c>
      <c r="AQ81" s="971"/>
      <c r="AR81" s="971"/>
      <c r="AS81" s="971"/>
      <c r="AT81" s="971"/>
      <c r="AU81" s="971" t="s">
        <v>565</v>
      </c>
      <c r="AV81" s="971"/>
      <c r="AW81" s="971"/>
      <c r="AX81" s="971"/>
      <c r="AY81" s="971"/>
      <c r="AZ81" s="972" t="s">
        <v>567</v>
      </c>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34045</v>
      </c>
      <c r="AG88" s="959"/>
      <c r="AH88" s="959"/>
      <c r="AI88" s="959"/>
      <c r="AJ88" s="959"/>
      <c r="AK88" s="963"/>
      <c r="AL88" s="963"/>
      <c r="AM88" s="963"/>
      <c r="AN88" s="963"/>
      <c r="AO88" s="963"/>
      <c r="AP88" s="959">
        <v>54603</v>
      </c>
      <c r="AQ88" s="959"/>
      <c r="AR88" s="959"/>
      <c r="AS88" s="959"/>
      <c r="AT88" s="959"/>
      <c r="AU88" s="959">
        <v>27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140</v>
      </c>
      <c r="CS102" s="953"/>
      <c r="CT102" s="953"/>
      <c r="CU102" s="953"/>
      <c r="CV102" s="954"/>
      <c r="CW102" s="952">
        <v>7</v>
      </c>
      <c r="CX102" s="953"/>
      <c r="CY102" s="953"/>
      <c r="CZ102" s="953"/>
      <c r="DA102" s="954"/>
      <c r="DB102" s="952" t="s">
        <v>565</v>
      </c>
      <c r="DC102" s="953"/>
      <c r="DD102" s="953"/>
      <c r="DE102" s="953"/>
      <c r="DF102" s="954"/>
      <c r="DG102" s="952" t="s">
        <v>565</v>
      </c>
      <c r="DH102" s="953"/>
      <c r="DI102" s="953"/>
      <c r="DJ102" s="953"/>
      <c r="DK102" s="954"/>
      <c r="DL102" s="952" t="s">
        <v>565</v>
      </c>
      <c r="DM102" s="953"/>
      <c r="DN102" s="953"/>
      <c r="DO102" s="953"/>
      <c r="DP102" s="954"/>
      <c r="DQ102" s="952" t="s">
        <v>565</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18" customFormat="1" ht="26.25" customHeight="1" x14ac:dyDescent="0.15">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1580450</v>
      </c>
      <c r="AB110" s="889"/>
      <c r="AC110" s="889"/>
      <c r="AD110" s="889"/>
      <c r="AE110" s="890"/>
      <c r="AF110" s="891">
        <v>1402751</v>
      </c>
      <c r="AG110" s="889"/>
      <c r="AH110" s="889"/>
      <c r="AI110" s="889"/>
      <c r="AJ110" s="890"/>
      <c r="AK110" s="891">
        <v>1481086</v>
      </c>
      <c r="AL110" s="889"/>
      <c r="AM110" s="889"/>
      <c r="AN110" s="889"/>
      <c r="AO110" s="890"/>
      <c r="AP110" s="892">
        <v>24.7</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13008629</v>
      </c>
      <c r="BR110" s="842"/>
      <c r="BS110" s="842"/>
      <c r="BT110" s="842"/>
      <c r="BU110" s="842"/>
      <c r="BV110" s="842">
        <v>12869467</v>
      </c>
      <c r="BW110" s="842"/>
      <c r="BX110" s="842"/>
      <c r="BY110" s="842"/>
      <c r="BZ110" s="842"/>
      <c r="CA110" s="842">
        <v>12618976</v>
      </c>
      <c r="CB110" s="842"/>
      <c r="CC110" s="842"/>
      <c r="CD110" s="842"/>
      <c r="CE110" s="842"/>
      <c r="CF110" s="866">
        <v>210.9</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38405</v>
      </c>
      <c r="DH110" s="842"/>
      <c r="DI110" s="842"/>
      <c r="DJ110" s="842"/>
      <c r="DK110" s="842"/>
      <c r="DL110" s="842">
        <v>98018</v>
      </c>
      <c r="DM110" s="842"/>
      <c r="DN110" s="842"/>
      <c r="DO110" s="842"/>
      <c r="DP110" s="842"/>
      <c r="DQ110" s="842">
        <v>98112</v>
      </c>
      <c r="DR110" s="842"/>
      <c r="DS110" s="842"/>
      <c r="DT110" s="842"/>
      <c r="DU110" s="842"/>
      <c r="DV110" s="843">
        <v>1.6</v>
      </c>
      <c r="DW110" s="843"/>
      <c r="DX110" s="843"/>
      <c r="DY110" s="843"/>
      <c r="DZ110" s="844"/>
    </row>
    <row r="111" spans="1:131" s="218" customFormat="1" ht="26.25" customHeight="1" x14ac:dyDescent="0.15">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v>38748</v>
      </c>
      <c r="BR111" s="817"/>
      <c r="BS111" s="817"/>
      <c r="BT111" s="817"/>
      <c r="BU111" s="817"/>
      <c r="BV111" s="817">
        <v>98175</v>
      </c>
      <c r="BW111" s="817"/>
      <c r="BX111" s="817"/>
      <c r="BY111" s="817"/>
      <c r="BZ111" s="817"/>
      <c r="CA111" s="817">
        <v>98112</v>
      </c>
      <c r="CB111" s="817"/>
      <c r="CC111" s="817"/>
      <c r="CD111" s="817"/>
      <c r="CE111" s="817"/>
      <c r="CF111" s="875">
        <v>1.6</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901997</v>
      </c>
      <c r="BR112" s="817"/>
      <c r="BS112" s="817"/>
      <c r="BT112" s="817"/>
      <c r="BU112" s="817"/>
      <c r="BV112" s="817">
        <v>818469</v>
      </c>
      <c r="BW112" s="817"/>
      <c r="BX112" s="817"/>
      <c r="BY112" s="817"/>
      <c r="BZ112" s="817"/>
      <c r="CA112" s="817">
        <v>658681</v>
      </c>
      <c r="CB112" s="817"/>
      <c r="CC112" s="817"/>
      <c r="CD112" s="817"/>
      <c r="CE112" s="817"/>
      <c r="CF112" s="875">
        <v>11</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126378</v>
      </c>
      <c r="AB113" s="919"/>
      <c r="AC113" s="919"/>
      <c r="AD113" s="919"/>
      <c r="AE113" s="920"/>
      <c r="AF113" s="921">
        <v>123342</v>
      </c>
      <c r="AG113" s="919"/>
      <c r="AH113" s="919"/>
      <c r="AI113" s="919"/>
      <c r="AJ113" s="920"/>
      <c r="AK113" s="921">
        <v>55067</v>
      </c>
      <c r="AL113" s="919"/>
      <c r="AM113" s="919"/>
      <c r="AN113" s="919"/>
      <c r="AO113" s="920"/>
      <c r="AP113" s="922">
        <v>0.9</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749017</v>
      </c>
      <c r="BR113" s="817"/>
      <c r="BS113" s="817"/>
      <c r="BT113" s="817"/>
      <c r="BU113" s="817"/>
      <c r="BV113" s="817">
        <v>564343</v>
      </c>
      <c r="BW113" s="817"/>
      <c r="BX113" s="817"/>
      <c r="BY113" s="817"/>
      <c r="BZ113" s="817"/>
      <c r="CA113" s="817">
        <v>343776</v>
      </c>
      <c r="CB113" s="817"/>
      <c r="CC113" s="817"/>
      <c r="CD113" s="817"/>
      <c r="CE113" s="817"/>
      <c r="CF113" s="875">
        <v>5.7</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73765</v>
      </c>
      <c r="AB114" s="780"/>
      <c r="AC114" s="780"/>
      <c r="AD114" s="780"/>
      <c r="AE114" s="781"/>
      <c r="AF114" s="782">
        <v>49505</v>
      </c>
      <c r="AG114" s="780"/>
      <c r="AH114" s="780"/>
      <c r="AI114" s="780"/>
      <c r="AJ114" s="781"/>
      <c r="AK114" s="782">
        <v>14682</v>
      </c>
      <c r="AL114" s="780"/>
      <c r="AM114" s="780"/>
      <c r="AN114" s="780"/>
      <c r="AO114" s="781"/>
      <c r="AP114" s="824">
        <v>0.2</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1416896</v>
      </c>
      <c r="BR114" s="817"/>
      <c r="BS114" s="817"/>
      <c r="BT114" s="817"/>
      <c r="BU114" s="817"/>
      <c r="BV114" s="817">
        <v>1410026</v>
      </c>
      <c r="BW114" s="817"/>
      <c r="BX114" s="817"/>
      <c r="BY114" s="817"/>
      <c r="BZ114" s="817"/>
      <c r="CA114" s="817">
        <v>1426220</v>
      </c>
      <c r="CB114" s="817"/>
      <c r="CC114" s="817"/>
      <c r="CD114" s="817"/>
      <c r="CE114" s="817"/>
      <c r="CF114" s="875">
        <v>23.8</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8206</v>
      </c>
      <c r="AB115" s="919"/>
      <c r="AC115" s="919"/>
      <c r="AD115" s="919"/>
      <c r="AE115" s="920"/>
      <c r="AF115" s="921">
        <v>7580</v>
      </c>
      <c r="AG115" s="919"/>
      <c r="AH115" s="919"/>
      <c r="AI115" s="919"/>
      <c r="AJ115" s="920"/>
      <c r="AK115" s="921">
        <v>7638</v>
      </c>
      <c r="AL115" s="919"/>
      <c r="AM115" s="919"/>
      <c r="AN115" s="919"/>
      <c r="AO115" s="920"/>
      <c r="AP115" s="922">
        <v>0.1</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1788799</v>
      </c>
      <c r="AB117" s="903"/>
      <c r="AC117" s="903"/>
      <c r="AD117" s="903"/>
      <c r="AE117" s="904"/>
      <c r="AF117" s="905">
        <v>1583178</v>
      </c>
      <c r="AG117" s="903"/>
      <c r="AH117" s="903"/>
      <c r="AI117" s="903"/>
      <c r="AJ117" s="904"/>
      <c r="AK117" s="905">
        <v>1558473</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7704</v>
      </c>
      <c r="AB119" s="889"/>
      <c r="AC119" s="889"/>
      <c r="AD119" s="889"/>
      <c r="AE119" s="890"/>
      <c r="AF119" s="891">
        <v>7350</v>
      </c>
      <c r="AG119" s="889"/>
      <c r="AH119" s="889"/>
      <c r="AI119" s="889"/>
      <c r="AJ119" s="890"/>
      <c r="AK119" s="891">
        <v>7440</v>
      </c>
      <c r="AL119" s="889"/>
      <c r="AM119" s="889"/>
      <c r="AN119" s="889"/>
      <c r="AO119" s="890"/>
      <c r="AP119" s="892">
        <v>0.1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439</v>
      </c>
      <c r="BP119" s="878"/>
      <c r="BQ119" s="879">
        <v>16115287</v>
      </c>
      <c r="BR119" s="845"/>
      <c r="BS119" s="845"/>
      <c r="BT119" s="845"/>
      <c r="BU119" s="845"/>
      <c r="BV119" s="845">
        <v>15760480</v>
      </c>
      <c r="BW119" s="845"/>
      <c r="BX119" s="845"/>
      <c r="BY119" s="845"/>
      <c r="BZ119" s="845"/>
      <c r="CA119" s="845">
        <v>15145765</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343</v>
      </c>
      <c r="DH119" s="764"/>
      <c r="DI119" s="764"/>
      <c r="DJ119" s="764"/>
      <c r="DK119" s="765"/>
      <c r="DL119" s="766">
        <v>157</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6091992</v>
      </c>
      <c r="BR120" s="842"/>
      <c r="BS120" s="842"/>
      <c r="BT120" s="842"/>
      <c r="BU120" s="842"/>
      <c r="BV120" s="842">
        <v>5765505</v>
      </c>
      <c r="BW120" s="842"/>
      <c r="BX120" s="842"/>
      <c r="BY120" s="842"/>
      <c r="BZ120" s="842"/>
      <c r="CA120" s="842">
        <v>5379685</v>
      </c>
      <c r="CB120" s="842"/>
      <c r="CC120" s="842"/>
      <c r="CD120" s="842"/>
      <c r="CE120" s="842"/>
      <c r="CF120" s="866">
        <v>89.9</v>
      </c>
      <c r="CG120" s="867"/>
      <c r="CH120" s="867"/>
      <c r="CI120" s="867"/>
      <c r="CJ120" s="867"/>
      <c r="CK120" s="868" t="s">
        <v>443</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658681</v>
      </c>
      <c r="DR120" s="842"/>
      <c r="DS120" s="842"/>
      <c r="DT120" s="842"/>
      <c r="DU120" s="842"/>
      <c r="DV120" s="843">
        <v>11</v>
      </c>
      <c r="DW120" s="843"/>
      <c r="DX120" s="843"/>
      <c r="DY120" s="843"/>
      <c r="DZ120" s="844"/>
    </row>
    <row r="121" spans="1:130" s="218" customFormat="1" ht="26.25" customHeight="1" x14ac:dyDescent="0.15">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11103002</v>
      </c>
      <c r="BR122" s="845"/>
      <c r="BS122" s="845"/>
      <c r="BT122" s="845"/>
      <c r="BU122" s="845"/>
      <c r="BV122" s="845">
        <v>10752047</v>
      </c>
      <c r="BW122" s="845"/>
      <c r="BX122" s="845"/>
      <c r="BY122" s="845"/>
      <c r="BZ122" s="845"/>
      <c r="CA122" s="845">
        <v>10286461</v>
      </c>
      <c r="CB122" s="845"/>
      <c r="CC122" s="845"/>
      <c r="CD122" s="845"/>
      <c r="CE122" s="845"/>
      <c r="CF122" s="846">
        <v>171.9</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447</v>
      </c>
      <c r="BP123" s="878"/>
      <c r="BQ123" s="832">
        <v>17194994</v>
      </c>
      <c r="BR123" s="833"/>
      <c r="BS123" s="833"/>
      <c r="BT123" s="833"/>
      <c r="BU123" s="833"/>
      <c r="BV123" s="833">
        <v>16517552</v>
      </c>
      <c r="BW123" s="833"/>
      <c r="BX123" s="833"/>
      <c r="BY123" s="833"/>
      <c r="BZ123" s="833"/>
      <c r="CA123" s="833">
        <v>15666146</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v>901997</v>
      </c>
      <c r="DH124" s="764"/>
      <c r="DI124" s="764"/>
      <c r="DJ124" s="764"/>
      <c r="DK124" s="765"/>
      <c r="DL124" s="766">
        <v>818469</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502</v>
      </c>
      <c r="AB127" s="780"/>
      <c r="AC127" s="780"/>
      <c r="AD127" s="780"/>
      <c r="AE127" s="781"/>
      <c r="AF127" s="782">
        <v>230</v>
      </c>
      <c r="AG127" s="780"/>
      <c r="AH127" s="780"/>
      <c r="AI127" s="780"/>
      <c r="AJ127" s="781"/>
      <c r="AK127" s="782">
        <v>198</v>
      </c>
      <c r="AL127" s="780"/>
      <c r="AM127" s="780"/>
      <c r="AN127" s="780"/>
      <c r="AO127" s="781"/>
      <c r="AP127" s="824">
        <v>0</v>
      </c>
      <c r="AQ127" s="825"/>
      <c r="AR127" s="825"/>
      <c r="AS127" s="825"/>
      <c r="AT127" s="826"/>
      <c r="AU127" s="220"/>
      <c r="AV127" s="220"/>
      <c r="AW127" s="220"/>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v>4877</v>
      </c>
      <c r="AB128" s="801"/>
      <c r="AC128" s="801"/>
      <c r="AD128" s="801"/>
      <c r="AE128" s="802"/>
      <c r="AF128" s="803">
        <v>209</v>
      </c>
      <c r="AG128" s="801"/>
      <c r="AH128" s="801"/>
      <c r="AI128" s="801"/>
      <c r="AJ128" s="802"/>
      <c r="AK128" s="803">
        <v>15265</v>
      </c>
      <c r="AL128" s="801"/>
      <c r="AM128" s="801"/>
      <c r="AN128" s="801"/>
      <c r="AO128" s="802"/>
      <c r="AP128" s="804"/>
      <c r="AQ128" s="805"/>
      <c r="AR128" s="805"/>
      <c r="AS128" s="805"/>
      <c r="AT128" s="806"/>
      <c r="AU128" s="220"/>
      <c r="AV128" s="220"/>
      <c r="AW128" s="220"/>
      <c r="AX128" s="807" t="s">
        <v>461</v>
      </c>
      <c r="AY128" s="808"/>
      <c r="AZ128" s="808"/>
      <c r="BA128" s="808"/>
      <c r="BB128" s="808"/>
      <c r="BC128" s="808"/>
      <c r="BD128" s="808"/>
      <c r="BE128" s="809"/>
      <c r="BF128" s="786" t="s">
        <v>122</v>
      </c>
      <c r="BG128" s="787"/>
      <c r="BH128" s="787"/>
      <c r="BI128" s="787"/>
      <c r="BJ128" s="787"/>
      <c r="BK128" s="787"/>
      <c r="BL128" s="810"/>
      <c r="BM128" s="786">
        <v>14</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6994695</v>
      </c>
      <c r="AB129" s="780"/>
      <c r="AC129" s="780"/>
      <c r="AD129" s="780"/>
      <c r="AE129" s="781"/>
      <c r="AF129" s="782">
        <v>7040056</v>
      </c>
      <c r="AG129" s="780"/>
      <c r="AH129" s="780"/>
      <c r="AI129" s="780"/>
      <c r="AJ129" s="781"/>
      <c r="AK129" s="782">
        <v>7145539</v>
      </c>
      <c r="AL129" s="780"/>
      <c r="AM129" s="780"/>
      <c r="AN129" s="780"/>
      <c r="AO129" s="781"/>
      <c r="AP129" s="783"/>
      <c r="AQ129" s="784"/>
      <c r="AR129" s="784"/>
      <c r="AS129" s="784"/>
      <c r="AT129" s="785"/>
      <c r="AU129" s="221"/>
      <c r="AV129" s="221"/>
      <c r="AW129" s="221"/>
      <c r="AX129" s="751" t="s">
        <v>464</v>
      </c>
      <c r="AY129" s="752"/>
      <c r="AZ129" s="752"/>
      <c r="BA129" s="752"/>
      <c r="BB129" s="752"/>
      <c r="BC129" s="752"/>
      <c r="BD129" s="752"/>
      <c r="BE129" s="753"/>
      <c r="BF129" s="770" t="s">
        <v>122</v>
      </c>
      <c r="BG129" s="771"/>
      <c r="BH129" s="771"/>
      <c r="BI129" s="771"/>
      <c r="BJ129" s="771"/>
      <c r="BK129" s="771"/>
      <c r="BL129" s="772"/>
      <c r="BM129" s="770">
        <v>19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1149395</v>
      </c>
      <c r="AB130" s="780"/>
      <c r="AC130" s="780"/>
      <c r="AD130" s="780"/>
      <c r="AE130" s="781"/>
      <c r="AF130" s="782">
        <v>1168936</v>
      </c>
      <c r="AG130" s="780"/>
      <c r="AH130" s="780"/>
      <c r="AI130" s="780"/>
      <c r="AJ130" s="781"/>
      <c r="AK130" s="782">
        <v>1161289</v>
      </c>
      <c r="AL130" s="780"/>
      <c r="AM130" s="780"/>
      <c r="AN130" s="780"/>
      <c r="AO130" s="781"/>
      <c r="AP130" s="783"/>
      <c r="AQ130" s="784"/>
      <c r="AR130" s="784"/>
      <c r="AS130" s="784"/>
      <c r="AT130" s="785"/>
      <c r="AU130" s="221"/>
      <c r="AV130" s="221"/>
      <c r="AW130" s="221"/>
      <c r="AX130" s="751" t="s">
        <v>467</v>
      </c>
      <c r="AY130" s="752"/>
      <c r="AZ130" s="752"/>
      <c r="BA130" s="752"/>
      <c r="BB130" s="752"/>
      <c r="BC130" s="752"/>
      <c r="BD130" s="752"/>
      <c r="BE130" s="753"/>
      <c r="BF130" s="754">
        <v>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5845300</v>
      </c>
      <c r="AB131" s="764"/>
      <c r="AC131" s="764"/>
      <c r="AD131" s="764"/>
      <c r="AE131" s="765"/>
      <c r="AF131" s="766">
        <v>5871120</v>
      </c>
      <c r="AG131" s="764"/>
      <c r="AH131" s="764"/>
      <c r="AI131" s="764"/>
      <c r="AJ131" s="765"/>
      <c r="AK131" s="766">
        <v>5984250</v>
      </c>
      <c r="AL131" s="764"/>
      <c r="AM131" s="764"/>
      <c r="AN131" s="764"/>
      <c r="AO131" s="765"/>
      <c r="AP131" s="767"/>
      <c r="AQ131" s="768"/>
      <c r="AR131" s="768"/>
      <c r="AS131" s="768"/>
      <c r="AT131" s="769"/>
      <c r="AU131" s="221"/>
      <c r="AV131" s="221"/>
      <c r="AW131" s="221"/>
      <c r="AX131" s="729" t="s">
        <v>469</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10.855336769999999</v>
      </c>
      <c r="AB132" s="745"/>
      <c r="AC132" s="745"/>
      <c r="AD132" s="745"/>
      <c r="AE132" s="746"/>
      <c r="AF132" s="747">
        <v>7.0520275520000002</v>
      </c>
      <c r="AG132" s="745"/>
      <c r="AH132" s="745"/>
      <c r="AI132" s="745"/>
      <c r="AJ132" s="746"/>
      <c r="AK132" s="747">
        <v>6.3820695990000003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8.6</v>
      </c>
      <c r="AB133" s="724"/>
      <c r="AC133" s="724"/>
      <c r="AD133" s="724"/>
      <c r="AE133" s="725"/>
      <c r="AF133" s="723">
        <v>8.4</v>
      </c>
      <c r="AG133" s="724"/>
      <c r="AH133" s="724"/>
      <c r="AI133" s="724"/>
      <c r="AJ133" s="725"/>
      <c r="AK133" s="723">
        <v>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Jnga/CrNsEAifPPrx5gB5knfq65MrZIrLJ4oIXo4BB6CNuiDPVXxaTlvQWbAptUdfIhundRIbgy06H7Ehv48A==" saltValue="jI023yPVX26zhlIK58mE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7aGLxIuAsJig6l1VBqjbVAfUoSAMFnEJFM8MRtU/dbaizTxtQWtCRfW1snT/yp5GUFG0Lr/HJkTSi2NrHULFPA==" saltValue="QVQnkqcC6NvUDG2VO5lC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2V/+RGWW0hB7X3/18q8SnbFZa4cF+FD5P0olJBIWhZQH3HslgWbau9cFQjKNBGqjWQ4Jod8ELeTUgfVHmK2EA==" saltValue="rPyJcno1iXUYgtePVnNY/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476</v>
      </c>
      <c r="AP7" s="260"/>
      <c r="AQ7" s="261" t="s">
        <v>477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478</v>
      </c>
      <c r="AQ8" s="267" t="s">
        <v>479</v>
      </c>
      <c r="AR8" s="268" t="s">
        <v>480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481</v>
      </c>
      <c r="AL9" s="1131"/>
      <c r="AM9" s="1131"/>
      <c r="AN9" s="1132"/>
      <c r="AO9" s="269">
        <v>2228086</v>
      </c>
      <c r="AP9" s="269">
        <v>130176</v>
      </c>
      <c r="AQ9" s="270">
        <v>110873</v>
      </c>
      <c r="AR9" s="271">
        <v>17.399999999999999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482</v>
      </c>
      <c r="AL10" s="1131"/>
      <c r="AM10" s="1131"/>
      <c r="AN10" s="1132"/>
      <c r="AO10" s="272">
        <v>401423</v>
      </c>
      <c r="AP10" s="272">
        <v>23453</v>
      </c>
      <c r="AQ10" s="273">
        <v>12701</v>
      </c>
      <c r="AR10" s="274">
        <v>84.7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483</v>
      </c>
      <c r="AL11" s="1131"/>
      <c r="AM11" s="1131"/>
      <c r="AN11" s="1132"/>
      <c r="AO11" s="272" t="s">
        <v>484</v>
      </c>
      <c r="AP11" s="272" t="s">
        <v>484</v>
      </c>
      <c r="AQ11" s="273">
        <v>1473</v>
      </c>
      <c r="AR11" s="274" t="s">
        <v>484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484</v>
      </c>
      <c r="AP12" s="272" t="s">
        <v>484</v>
      </c>
      <c r="AQ12" s="273">
        <v>4</v>
      </c>
      <c r="AR12" s="274" t="s">
        <v>484</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486</v>
      </c>
      <c r="AL13" s="1131"/>
      <c r="AM13" s="1131"/>
      <c r="AN13" s="1132"/>
      <c r="AO13" s="272">
        <v>81675</v>
      </c>
      <c r="AP13" s="272">
        <v>4772</v>
      </c>
      <c r="AQ13" s="273">
        <v>3598</v>
      </c>
      <c r="AR13" s="274">
        <v>32.6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487</v>
      </c>
      <c r="AL14" s="1131"/>
      <c r="AM14" s="1131"/>
      <c r="AN14" s="1132"/>
      <c r="AO14" s="272">
        <v>50134</v>
      </c>
      <c r="AP14" s="272">
        <v>2929</v>
      </c>
      <c r="AQ14" s="273">
        <v>2175</v>
      </c>
      <c r="AR14" s="274">
        <v>34.700000000000003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488</v>
      </c>
      <c r="AL15" s="1134"/>
      <c r="AM15" s="1134"/>
      <c r="AN15" s="1135"/>
      <c r="AO15" s="272">
        <v>-92315</v>
      </c>
      <c r="AP15" s="272">
        <v>-5393</v>
      </c>
      <c r="AQ15" s="273">
        <v>-6566</v>
      </c>
      <c r="AR15" s="274">
        <v>-17.899999999999999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2669003</v>
      </c>
      <c r="AP16" s="272">
        <v>155936</v>
      </c>
      <c r="AQ16" s="273">
        <v>124259</v>
      </c>
      <c r="AR16" s="274">
        <v>25.5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493</v>
      </c>
      <c r="AL21" s="1137"/>
      <c r="AM21" s="1137"/>
      <c r="AN21" s="1138"/>
      <c r="AO21" s="285">
        <v>11.51</v>
      </c>
      <c r="AP21" s="286">
        <v>10.18</v>
      </c>
      <c r="AQ21" s="287">
        <v>1.33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494</v>
      </c>
      <c r="AL22" s="1137"/>
      <c r="AM22" s="1137"/>
      <c r="AN22" s="1138"/>
      <c r="AO22" s="290">
        <v>98</v>
      </c>
      <c r="AP22" s="291">
        <v>96.1</v>
      </c>
      <c r="AQ22" s="292">
        <v>1.9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476</v>
      </c>
      <c r="AP30" s="260"/>
      <c r="AQ30" s="261" t="s">
        <v>477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478</v>
      </c>
      <c r="AQ31" s="267" t="s">
        <v>479</v>
      </c>
      <c r="AR31" s="268" t="s">
        <v>480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498</v>
      </c>
      <c r="AL32" s="1121"/>
      <c r="AM32" s="1121"/>
      <c r="AN32" s="1122"/>
      <c r="AO32" s="300">
        <v>1481086</v>
      </c>
      <c r="AP32" s="300">
        <v>86532</v>
      </c>
      <c r="AQ32" s="301">
        <v>56040</v>
      </c>
      <c r="AR32" s="302">
        <v>54.4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499</v>
      </c>
      <c r="AL33" s="1121"/>
      <c r="AM33" s="1121"/>
      <c r="AN33" s="1122"/>
      <c r="AO33" s="300" t="s">
        <v>484</v>
      </c>
      <c r="AP33" s="300" t="s">
        <v>484</v>
      </c>
      <c r="AQ33" s="301" t="s">
        <v>484</v>
      </c>
      <c r="AR33" s="302" t="s">
        <v>484</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500</v>
      </c>
      <c r="AL34" s="1121"/>
      <c r="AM34" s="1121"/>
      <c r="AN34" s="1122"/>
      <c r="AO34" s="300" t="s">
        <v>484</v>
      </c>
      <c r="AP34" s="300" t="s">
        <v>484</v>
      </c>
      <c r="AQ34" s="301" t="s">
        <v>484</v>
      </c>
      <c r="AR34" s="302" t="s">
        <v>484</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501</v>
      </c>
      <c r="AL35" s="1121"/>
      <c r="AM35" s="1121"/>
      <c r="AN35" s="1122"/>
      <c r="AO35" s="300">
        <v>55067</v>
      </c>
      <c r="AP35" s="300">
        <v>3217</v>
      </c>
      <c r="AQ35" s="301">
        <v>19608</v>
      </c>
      <c r="AR35" s="302">
        <v>-83.6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502</v>
      </c>
      <c r="AL36" s="1121"/>
      <c r="AM36" s="1121"/>
      <c r="AN36" s="1122"/>
      <c r="AO36" s="300">
        <v>14682</v>
      </c>
      <c r="AP36" s="300">
        <v>858</v>
      </c>
      <c r="AQ36" s="301">
        <v>3090</v>
      </c>
      <c r="AR36" s="302">
        <v>-72.2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503</v>
      </c>
      <c r="AL37" s="1121"/>
      <c r="AM37" s="1121"/>
      <c r="AN37" s="1122"/>
      <c r="AO37" s="300">
        <v>7638</v>
      </c>
      <c r="AP37" s="300">
        <v>446</v>
      </c>
      <c r="AQ37" s="301">
        <v>590</v>
      </c>
      <c r="AR37" s="302">
        <v>-24.4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504</v>
      </c>
      <c r="AL38" s="1124"/>
      <c r="AM38" s="1124"/>
      <c r="AN38" s="1125"/>
      <c r="AO38" s="303" t="s">
        <v>484</v>
      </c>
      <c r="AP38" s="303" t="s">
        <v>484</v>
      </c>
      <c r="AQ38" s="304">
        <v>10</v>
      </c>
      <c r="AR38" s="292" t="s">
        <v>484</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505</v>
      </c>
      <c r="AL39" s="1124"/>
      <c r="AM39" s="1124"/>
      <c r="AN39" s="1125"/>
      <c r="AO39" s="300">
        <v>-15265</v>
      </c>
      <c r="AP39" s="300">
        <v>-892</v>
      </c>
      <c r="AQ39" s="301">
        <v>-2093</v>
      </c>
      <c r="AR39" s="302">
        <v>-57.4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506</v>
      </c>
      <c r="AL40" s="1121"/>
      <c r="AM40" s="1121"/>
      <c r="AN40" s="1122"/>
      <c r="AO40" s="300">
        <v>-1161289</v>
      </c>
      <c r="AP40" s="300">
        <v>-67848</v>
      </c>
      <c r="AQ40" s="301">
        <v>-52347</v>
      </c>
      <c r="AR40" s="302">
        <v>29.6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381919</v>
      </c>
      <c r="AP41" s="300">
        <v>22314</v>
      </c>
      <c r="AQ41" s="301">
        <v>24899</v>
      </c>
      <c r="AR41" s="302">
        <v>-10.4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476</v>
      </c>
      <c r="AN49" s="1115" t="s">
        <v>509</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510</v>
      </c>
      <c r="AO50" s="317" t="s">
        <v>511</v>
      </c>
      <c r="AP50" s="318" t="s">
        <v>512</v>
      </c>
      <c r="AQ50" s="319" t="s">
        <v>513</v>
      </c>
      <c r="AR50" s="320" t="s">
        <v>514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2146077</v>
      </c>
      <c r="AN51" s="322">
        <v>117638</v>
      </c>
      <c r="AO51" s="323">
        <v>29.6</v>
      </c>
      <c r="AP51" s="324">
        <v>84459</v>
      </c>
      <c r="AQ51" s="325">
        <v>1.6</v>
      </c>
      <c r="AR51" s="326">
        <v>28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1735982</v>
      </c>
      <c r="AN52" s="330">
        <v>95159</v>
      </c>
      <c r="AO52" s="331">
        <v>26.1</v>
      </c>
      <c r="AP52" s="332">
        <v>47314</v>
      </c>
      <c r="AQ52" s="333">
        <v>14.3</v>
      </c>
      <c r="AR52" s="334">
        <v>11.8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1753294</v>
      </c>
      <c r="AN53" s="322">
        <v>98086</v>
      </c>
      <c r="AO53" s="323">
        <v>-16.600000000000001</v>
      </c>
      <c r="AP53" s="324">
        <v>74568</v>
      </c>
      <c r="AQ53" s="325">
        <v>-11.7</v>
      </c>
      <c r="AR53" s="326">
        <v>-4.9000000000000004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1596336</v>
      </c>
      <c r="AN54" s="330">
        <v>89306</v>
      </c>
      <c r="AO54" s="331">
        <v>-6.2</v>
      </c>
      <c r="AP54" s="332">
        <v>42558</v>
      </c>
      <c r="AQ54" s="333">
        <v>-10.1</v>
      </c>
      <c r="AR54" s="334">
        <v>3.9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2106669</v>
      </c>
      <c r="AN55" s="322">
        <v>119629</v>
      </c>
      <c r="AO55" s="323">
        <v>22</v>
      </c>
      <c r="AP55" s="324">
        <v>73693</v>
      </c>
      <c r="AQ55" s="325">
        <v>-1.2</v>
      </c>
      <c r="AR55" s="326">
        <v>23.2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1977435</v>
      </c>
      <c r="AN56" s="330">
        <v>112290</v>
      </c>
      <c r="AO56" s="331">
        <v>25.7</v>
      </c>
      <c r="AP56" s="332">
        <v>44203</v>
      </c>
      <c r="AQ56" s="333">
        <v>3.9</v>
      </c>
      <c r="AR56" s="334">
        <v>21.8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1565490</v>
      </c>
      <c r="AN57" s="322">
        <v>90230</v>
      </c>
      <c r="AO57" s="323">
        <v>-24.6</v>
      </c>
      <c r="AP57" s="324">
        <v>79401</v>
      </c>
      <c r="AQ57" s="325">
        <v>7.7</v>
      </c>
      <c r="AR57" s="326">
        <v>-32.299999999999997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1464234</v>
      </c>
      <c r="AN58" s="330">
        <v>84394</v>
      </c>
      <c r="AO58" s="331">
        <v>-24.8</v>
      </c>
      <c r="AP58" s="332">
        <v>49347</v>
      </c>
      <c r="AQ58" s="333">
        <v>11.6</v>
      </c>
      <c r="AR58" s="334">
        <v>-36.4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1356395</v>
      </c>
      <c r="AN59" s="322">
        <v>79247</v>
      </c>
      <c r="AO59" s="323">
        <v>-12.2</v>
      </c>
      <c r="AP59" s="324">
        <v>87379</v>
      </c>
      <c r="AQ59" s="325">
        <v>10</v>
      </c>
      <c r="AR59" s="326">
        <v>-22.2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1242594</v>
      </c>
      <c r="AN60" s="330">
        <v>72598</v>
      </c>
      <c r="AO60" s="331">
        <v>-14</v>
      </c>
      <c r="AP60" s="332">
        <v>55855</v>
      </c>
      <c r="AQ60" s="333">
        <v>13.2</v>
      </c>
      <c r="AR60" s="334">
        <v>-27.2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1785585</v>
      </c>
      <c r="AN61" s="337">
        <v>100966</v>
      </c>
      <c r="AO61" s="338">
        <v>-0.4</v>
      </c>
      <c r="AP61" s="339">
        <v>79900</v>
      </c>
      <c r="AQ61" s="340">
        <v>1.3</v>
      </c>
      <c r="AR61" s="326">
        <v>-1.7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1603316</v>
      </c>
      <c r="AN62" s="330">
        <v>90749</v>
      </c>
      <c r="AO62" s="331">
        <v>1.4</v>
      </c>
      <c r="AP62" s="332">
        <v>47855</v>
      </c>
      <c r="AQ62" s="333">
        <v>6.6</v>
      </c>
      <c r="AR62" s="334">
        <v>-5.2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LweZ4ZpTh98BSYe9M8oqG5HEfxAjbK3knuCNEWKf3zBVPBKorMd/7//rmai/NQmod6x2fR8/6GJDFJW2wrSFrg==" saltValue="oUFd/1OvzokgaItfB5OSC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473</v>
      </c>
    </row>
    <row r="121" spans="125:125" ht="13.5" hidden="1" customHeight="1" x14ac:dyDescent="0.15">
      <c r="DU121" s="247"/>
    </row>
  </sheetData>
  <sheetProtection algorithmName="SHA-512" hashValue="cAE0+YWrG7K4V/v6e/KIkaR8EaQ/lglfZhjsVTn9C2mPmbeQliSkB+Sz6Tk3nxrbwgIKVbTERJVxK4efD75uDw==" saltValue="E2mzLqpUw/LEM38TgVyK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473</v>
      </c>
    </row>
  </sheetData>
  <sheetProtection algorithmName="SHA-512" hashValue="qIC+dBgOCAh0ltddBKaYPobMV287Eq4XDa0gZ540G6iZmTcBh89estOjLNPHtTqYSgmdZj790rgDEN8pFe57Sg==" saltValue="rjtQT0v8wj1y6aDjG/jEo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39.31</v>
      </c>
      <c r="G47" s="12">
        <v>41.54</v>
      </c>
      <c r="H47" s="12">
        <v>39.549999999999997</v>
      </c>
      <c r="I47" s="12">
        <v>39.39</v>
      </c>
      <c r="J47" s="13">
        <v>42.52</v>
      </c>
    </row>
    <row r="48" spans="2:10" ht="57.75" customHeight="1" x14ac:dyDescent="0.15">
      <c r="B48" s="14"/>
      <c r="C48" s="1141" t="s">
        <v>4</v>
      </c>
      <c r="D48" s="1141"/>
      <c r="E48" s="1142"/>
      <c r="F48" s="15">
        <v>5.24</v>
      </c>
      <c r="G48" s="16">
        <v>4.59</v>
      </c>
      <c r="H48" s="16">
        <v>5.48</v>
      </c>
      <c r="I48" s="16">
        <v>4.38</v>
      </c>
      <c r="J48" s="17">
        <v>3.37</v>
      </c>
    </row>
    <row r="49" spans="2:10" ht="57.75" customHeight="1" thickBot="1" x14ac:dyDescent="0.2">
      <c r="B49" s="18"/>
      <c r="C49" s="1143" t="s">
        <v>5</v>
      </c>
      <c r="D49" s="1143"/>
      <c r="E49" s="1144"/>
      <c r="F49" s="19" t="s">
        <v>528</v>
      </c>
      <c r="G49" s="20">
        <v>3.6</v>
      </c>
      <c r="H49" s="20" t="s">
        <v>529</v>
      </c>
      <c r="I49" s="20" t="s">
        <v>530</v>
      </c>
      <c r="J49" s="21">
        <v>2.76</v>
      </c>
    </row>
    <row r="50" spans="2:10" x14ac:dyDescent="0.15"/>
  </sheetData>
  <sheetProtection algorithmName="SHA-512" hashValue="LghopfDy/PhIbedkD0hav+DZ+yfzOiEYDxT2n3EuztG0f0/fjA3Znl5ZSv0MKHGON3RT5SRZoM9SGjK/Ulo0rw==" saltValue="Xjn/qBaM7PVo2U9iowkt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大藪 利博</cp:lastModifiedBy>
  <cp:lastPrinted>2026-03-17T00:06:41Z</cp:lastPrinted>
  <dcterms:created xsi:type="dcterms:W3CDTF">2026-02-23T08:48:29Z</dcterms:created>
  <dcterms:modified xsi:type="dcterms:W3CDTF">2026-03-17T00:39:51Z</dcterms:modified>
  <cp:category/>
</cp:coreProperties>
</file>